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204"/>
  </bookViews>
  <sheets>
    <sheet name="RoOGoD" sheetId="1" r:id="rId1"/>
  </sheets>
  <calcPr calcId="144525"/>
  <fileRecoveryPr repairLoad="1"/>
</workbook>
</file>

<file path=xl/calcChain.xml><?xml version="1.0" encoding="utf-8"?>
<calcChain xmlns="http://schemas.openxmlformats.org/spreadsheetml/2006/main">
  <c r="F113" i="1" l="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F87" i="1"/>
  <c r="E87" i="1"/>
  <c r="F86" i="1"/>
  <c r="E86" i="1"/>
  <c r="F85" i="1"/>
  <c r="E85" i="1"/>
  <c r="F84" i="1"/>
  <c r="E84" i="1"/>
  <c r="F83" i="1"/>
  <c r="E83" i="1"/>
  <c r="F81" i="1"/>
  <c r="E81" i="1"/>
  <c r="F80" i="1"/>
  <c r="E80" i="1"/>
  <c r="F79" i="1"/>
  <c r="E79" i="1"/>
  <c r="F78" i="1"/>
  <c r="E78" i="1"/>
  <c r="F77" i="1"/>
  <c r="E77"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F57" i="1"/>
  <c r="E57" i="1"/>
  <c r="F56" i="1"/>
  <c r="E56" i="1"/>
  <c r="F55" i="1"/>
  <c r="E55" i="1"/>
  <c r="E54" i="1"/>
  <c r="F53" i="1"/>
  <c r="E53" i="1"/>
  <c r="F52" i="1"/>
  <c r="E52" i="1"/>
  <c r="F51" i="1"/>
  <c r="E51" i="1"/>
  <c r="F50" i="1"/>
  <c r="E50" i="1"/>
  <c r="E49" i="1"/>
  <c r="F48" i="1"/>
  <c r="E48" i="1"/>
  <c r="F47" i="1"/>
  <c r="E47" i="1"/>
  <c r="E46" i="1"/>
  <c r="F45" i="1"/>
  <c r="E45" i="1"/>
  <c r="F44" i="1"/>
  <c r="E44" i="1"/>
  <c r="F43" i="1"/>
  <c r="E43" i="1"/>
  <c r="F42" i="1"/>
  <c r="F41" i="1"/>
  <c r="E41" i="1"/>
  <c r="F40" i="1"/>
  <c r="E40" i="1"/>
  <c r="F39" i="1"/>
  <c r="F38" i="1"/>
  <c r="F37" i="1"/>
  <c r="E37" i="1"/>
  <c r="F36" i="1"/>
  <c r="E36" i="1"/>
  <c r="F35" i="1"/>
  <c r="E35" i="1"/>
  <c r="F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5" i="1"/>
  <c r="F4" i="1"/>
  <c r="E4" i="1"/>
  <c r="F3" i="1"/>
  <c r="E3" i="1"/>
  <c r="F2" i="1"/>
  <c r="E2" i="1"/>
</calcChain>
</file>

<file path=xl/sharedStrings.xml><?xml version="1.0" encoding="utf-8"?>
<sst xmlns="http://schemas.openxmlformats.org/spreadsheetml/2006/main" count="24436" uniqueCount="2894">
  <si>
    <t>#</t>
  </si>
  <si>
    <t>Qual seu nome?</t>
  </si>
  <si>
    <t>Qual o nome da organização da qual faz parte?</t>
  </si>
  <si>
    <t>Email da organização ou pessoal:</t>
  </si>
  <si>
    <t>Site da organização:</t>
  </si>
  <si>
    <t>Facebook da organização:</t>
  </si>
  <si>
    <t>Estado:</t>
  </si>
  <si>
    <t>Cidade:</t>
  </si>
  <si>
    <t>Cite aqui outras cidades onde sua organização se localiza, se houver:</t>
  </si>
  <si>
    <t>Mobilidade a pé é o foco principal da sua organização?</t>
  </si>
  <si>
    <t>Quando sua organização surgiu?</t>
  </si>
  <si>
    <t>O que move sua organização?</t>
  </si>
  <si>
    <t>Arquitetura e urbanismo</t>
  </si>
  <si>
    <t>Comunicação</t>
  </si>
  <si>
    <t>Direito</t>
  </si>
  <si>
    <t>Educação</t>
  </si>
  <si>
    <t>Engenharia</t>
  </si>
  <si>
    <t>Meio ambiente</t>
  </si>
  <si>
    <t>Políticas públicas</t>
  </si>
  <si>
    <t>Saúde e qualidade de vida</t>
  </si>
  <si>
    <t>Other</t>
  </si>
  <si>
    <t>Bairro / comunidade</t>
  </si>
  <si>
    <t>Cidade</t>
  </si>
  <si>
    <t>Regiões Metropolitanas (várias cidades)</t>
  </si>
  <si>
    <t>Estado</t>
  </si>
  <si>
    <t>Vários Estados / Regional</t>
  </si>
  <si>
    <t>Nacional</t>
  </si>
  <si>
    <t>Internacional</t>
  </si>
  <si>
    <t>Como sua organização se autodenomina?</t>
  </si>
  <si>
    <t>Como vocês estão formalizados?</t>
  </si>
  <si>
    <t>Nome do(a) coordenador(a):</t>
  </si>
  <si>
    <t>Gênero do(a) coordenador(a):</t>
  </si>
  <si>
    <t>Idade do(a) coordenador(a):</t>
  </si>
  <si>
    <t>Formação acadêmica do(a) coordenador(a):</t>
  </si>
  <si>
    <t>Dedicação do(a) coordenador(a):</t>
  </si>
  <si>
    <t>Número de membros com dedicação integral</t>
  </si>
  <si>
    <t>Número de membros com dedicação parcial</t>
  </si>
  <si>
    <t>Remunerados integralmente</t>
  </si>
  <si>
    <t>Remunerados parcialmente</t>
  </si>
  <si>
    <t>Não remunerados</t>
  </si>
  <si>
    <t>Número de colaboradores com dedicação pontual nos últimos doze meses</t>
  </si>
  <si>
    <t>Número de voluntários com dedicação pontual nos últimos doze meses</t>
  </si>
  <si>
    <t>Bolsa de fomento</t>
  </si>
  <si>
    <t>Convênio (poder público)</t>
  </si>
  <si>
    <t>Doação direta (Investimento social/filantrópico)</t>
  </si>
  <si>
    <t>Doação direta (membros associados)</t>
  </si>
  <si>
    <t>Edital</t>
  </si>
  <si>
    <t>Financiamento coletivo (crowdfunding)</t>
  </si>
  <si>
    <t>Leis de incentivo (ex. Lei de incentivo ao esporte)</t>
  </si>
  <si>
    <t>Orçamento Público</t>
  </si>
  <si>
    <t>Patrocínio (investimento empresarial)</t>
  </si>
  <si>
    <t>Prestação de serviço</t>
  </si>
  <si>
    <t>Trabalho voluntário</t>
  </si>
  <si>
    <t>Venda de produtos</t>
  </si>
  <si>
    <t>Nenhuma fonte de financiamento</t>
  </si>
  <si>
    <t>Assessoria de Imprensa</t>
  </si>
  <si>
    <t>Congressos e Seminários</t>
  </si>
  <si>
    <t>E-mail / mailing / newsletter</t>
  </si>
  <si>
    <t>Facebook</t>
  </si>
  <si>
    <t>LinkedIn</t>
  </si>
  <si>
    <t>Jornal</t>
  </si>
  <si>
    <t>Publicação científica</t>
  </si>
  <si>
    <t>Rádio</t>
  </si>
  <si>
    <t>Revista</t>
  </si>
  <si>
    <t>Site</t>
  </si>
  <si>
    <t>TV</t>
  </si>
  <si>
    <t>Twitter</t>
  </si>
  <si>
    <t>YouTube</t>
  </si>
  <si>
    <t>Arquitetura da edificação [interface entre espaço público e lote privado; projeto na infraestrutura para mobilidade a pé]</t>
  </si>
  <si>
    <t>Bicicleta [convívio entre mobilidade cicloviária e mobilidade a pé]</t>
  </si>
  <si>
    <t>Economia [impactos da mobilidade na economia; geração de emprego; análise de trade-off; fomento ao comércio local]</t>
  </si>
  <si>
    <t>Infraestrutura local [calçadas, cruzamentos, escadarias, passarelas, passagens subterrâneas, travessias, sinalização, mobiliário urbano]</t>
  </si>
  <si>
    <t>Meio ambiente e sustentabilidade [mudanças climáticas, energia, emissão de gases, poluição, economia sustentável]</t>
  </si>
  <si>
    <t>Microacessibilidade ao Transporte Público Coletivo [conectividade, intermodalidade]</t>
  </si>
  <si>
    <t>Planejamento e desenho urbano [uso e ocupação do solo, infraestrutura de transporte, planejamento na escala do bairro/cidade]</t>
  </si>
  <si>
    <t>Saúde e Qualidade de Vida [sedentarismo e doenças relacionadas, como obesidade, diabetes; problemas respiratórios; estresse e depressão]</t>
  </si>
  <si>
    <t>Segurança [pessoal, viária e acidentalidade vertical]</t>
  </si>
  <si>
    <t>Tecnologia e Inovação [aplicativos, rede e plataforma online, base de dados]</t>
  </si>
  <si>
    <t>Comunicação e Informação [produção e compartilhamento: sites, blogs, grupos de discussão virtual]</t>
  </si>
  <si>
    <t>Educação e Cultura [disseminação, capacitação, intervenção artística, sensibilização]</t>
  </si>
  <si>
    <t>Intervenção física no espaço [obra civil, intervenções temporárias, artísticas]</t>
  </si>
  <si>
    <t>Legislação e Políticas Públicas [produção e revisão de leis, planos e programas relacionados à mobilidade a pé]</t>
  </si>
  <si>
    <t>Mobilização [ativismo, participação, engajamento e controle social]</t>
  </si>
  <si>
    <t>Pesquisa [diagnóstico, caracterização, indicadores]</t>
  </si>
  <si>
    <t>Projetos e Planos [projetos de arquitetura, desenho urbano, planos de mobilidade, diretores]</t>
  </si>
  <si>
    <t>Quais as principais ações da sua organização voltadas para mobilidade a pé?</t>
  </si>
  <si>
    <t>E as outras ações nas quais a mobilidade a pé não é o foco?</t>
  </si>
  <si>
    <t>Acesso a informações</t>
  </si>
  <si>
    <t>Apoio político</t>
  </si>
  <si>
    <t>Ausência / escassez de recursos / financiamento</t>
  </si>
  <si>
    <t>Burocracia / meios legais de atuar</t>
  </si>
  <si>
    <t>Capacitação da equipe</t>
  </si>
  <si>
    <t>Escassez de parcerias</t>
  </si>
  <si>
    <t>Escassez de voluntários</t>
  </si>
  <si>
    <t>Falta de colaboradores</t>
  </si>
  <si>
    <t>Falta de conhecimento / clareza sobre o tema</t>
  </si>
  <si>
    <t>Falta de planejamento estratégico</t>
  </si>
  <si>
    <t>Interesse das lideranças da organização</t>
  </si>
  <si>
    <t>Coleto meus próprios dados em campo</t>
  </si>
  <si>
    <t>Dados municipais abertos</t>
  </si>
  <si>
    <t>IBGE</t>
  </si>
  <si>
    <t>Jornais, Revistas, Sites, Blogs</t>
  </si>
  <si>
    <t>Legislação</t>
  </si>
  <si>
    <t>Mídias Sociais (Facebook, Twitter, Medium)</t>
  </si>
  <si>
    <t>Pesquisa Origem e Destino</t>
  </si>
  <si>
    <t>Trabalhos acadêmicos</t>
  </si>
  <si>
    <t>Apoio financeiro</t>
  </si>
  <si>
    <t>Apoio institucional</t>
  </si>
  <si>
    <t>Parceria para pesquisas</t>
  </si>
  <si>
    <t>Parceria para ações</t>
  </si>
  <si>
    <t>Parceria para aprendizagem, capacitação ou treinamento</t>
  </si>
  <si>
    <t>Parceria para campanhas</t>
  </si>
  <si>
    <t>Parceria para mobilização e sensibilização</t>
  </si>
  <si>
    <t>Não possuímos ações em parceria</t>
  </si>
  <si>
    <t>Mencione as organizações com as quais atua ou atuou nos últimos doze meses em parceria:</t>
  </si>
  <si>
    <t>Conhece organizações que atuam em mobilidade a pé na sua cidade? Se sim, cite-as.</t>
  </si>
  <si>
    <t>No Brasil, quais organizações acredita que são referência no tema da mobilidade a pé?</t>
  </si>
  <si>
    <t>Tem algum comentário ou sugestão para o Como Anda?</t>
  </si>
  <si>
    <t>Start Date (UTC)</t>
  </si>
  <si>
    <t>Submit Date (UTC)</t>
  </si>
  <si>
    <t>Network ID</t>
  </si>
  <si>
    <t>ryzo9bmaojywupryznd2omk4qcadomif</t>
  </si>
  <si>
    <t>Alejandro Ruiz Padillo</t>
  </si>
  <si>
    <t>Laboratório de Mobilidade e Logística (LAMOT)</t>
  </si>
  <si>
    <t>lamot.ufsm@gmail.com</t>
  </si>
  <si>
    <t>RS</t>
  </si>
  <si>
    <t>Cachoeira do Sul (RS)</t>
  </si>
  <si>
    <t/>
  </si>
  <si>
    <t>Não, mas uma das principais iniciativas da organização trata do tema</t>
  </si>
  <si>
    <t>O objetivo principal do LAMOT é captar, pesquisar e analisar as demandas e potencialidades na área de mobilidade, infraestrutura de transportes, logística e planejamento e desenvolvimento urbano e regional da região central do Rio Grande do Sul, com foco no município de Cachoeira do Sul.</t>
  </si>
  <si>
    <t>Universidade / grupo de pesquisa</t>
  </si>
  <si>
    <t>Masculino</t>
  </si>
  <si>
    <t>Doutor</t>
  </si>
  <si>
    <t>Parcial</t>
  </si>
  <si>
    <t>Instagram</t>
  </si>
  <si>
    <t>Pesquisas sobre caminhabilidade e segurança viária; auxílio técnico às administrações públicas sobre infraestruturas voltadas ao pedestre; divulgação e conscientização de princípios de mobilidade sustentável; intervenções temporárias no espaço urbano</t>
  </si>
  <si>
    <t>Intermodalidade de transportes; segurança viária em entornos escolares; impacto dos aplicativos de mobilidade sob demanda; impactos de polos geradores de viagens; engenharia de tráfego; logística urbana; metodologias ativas de ensino; sinalização viária; etc.</t>
  </si>
  <si>
    <t>Prefeitura Municipal de Cachoeira do Sul; Brigada Militar de Cachoeira do Sul; Câmara de Agronegócio, Indústria e Comércio de Cachoeira do Sul; escolas do município; empresas locais</t>
  </si>
  <si>
    <t>Não</t>
  </si>
  <si>
    <t>Mobilize; WRI Brasil; ITDP</t>
  </si>
  <si>
    <t>Obrigado pela iniciativa!</t>
  </si>
  <si>
    <t>2019-08-20 19:15:42</t>
  </si>
  <si>
    <t>2019-08-20 19:35:27</t>
  </si>
  <si>
    <t>ae2e92e95e</t>
  </si>
  <si>
    <t>bf18b9f2b598488516b0628f58f34c4a</t>
  </si>
  <si>
    <t>Marcos Menuchi</t>
  </si>
  <si>
    <t>Grupo de Estudos e Pesquisa em Comportamento Motor - Universidade Estadual de Santa Cruz - GEPECOM/UESC</t>
  </si>
  <si>
    <t>mmuesc@gmail.com</t>
  </si>
  <si>
    <t>BA</t>
  </si>
  <si>
    <t>Ilhéus (BA)</t>
  </si>
  <si>
    <t>Não, a mobilidade a pé é apenas um dos temas abordados, mas aparece sempre em um contexto mais amplo</t>
  </si>
  <si>
    <t>Buscamos: 1. Estabelecer um programa permanente de investigação e apoio didático-científico para o desenvolvimento tecnológico e veiculação do conhecimento; 2. Desenvolver projetos na área de Comportamento Motor voltados para a área educação, esporte, reabilitação e saúde; e 3. Favorecer e incentivar a participação e o desenvolvimentos de trabalhos em programas acadêmicos (congressos, seminários, cursos e outras formas de aperfeiçoamento em Comportamento Motor) e popularização da ciência.</t>
  </si>
  <si>
    <t>Doutorado em Educação Física</t>
  </si>
  <si>
    <t>Produção e veiculação de conhecimento interdisciplinar</t>
  </si>
  <si>
    <t>Atividade física e esporte</t>
  </si>
  <si>
    <t>Laboratórios de pesquisa: LACOM - USP, Biomec - UFSC/SC, LabioCom - USP e SpertLab - UL/Lisboa-PT</t>
  </si>
  <si>
    <t>Instituto Nossa Ihéus e colegas pesquisadores dentro e fora das Universidades</t>
  </si>
  <si>
    <t>Instituições de Ensino Superior</t>
  </si>
  <si>
    <t>2019-07-10 13:08:31</t>
  </si>
  <si>
    <t>2019-07-10 13:47:59</t>
  </si>
  <si>
    <t>867a4070d9</t>
  </si>
  <si>
    <t>7973105138923878bc40b62aaa082494</t>
  </si>
  <si>
    <t>Artur Sgambatti Monteiro</t>
  </si>
  <si>
    <t>Observatório da Região Metropolitana de Manaus - ORMM</t>
  </si>
  <si>
    <t>ormm@fva.org.br</t>
  </si>
  <si>
    <t>AM</t>
  </si>
  <si>
    <t>Manaus (AM)</t>
  </si>
  <si>
    <t>Presidente Figueiredo, Rio Preto da Eva, Itacoatiara, Itapiranga, Silves, Careiro da Várzea, Careiro Castanho, Manaquiri, Autazes, Novo Airão, Manacapuru e Iranduba. Todas no Amazonas.</t>
  </si>
  <si>
    <t>&lt;&gt;
Ser um instrumento de promoção da articulação interinstitucional de especialistas e cidadãos interessados na produção e difusão de conhecimento, busca de proposições e alternativas de políticas públicas transparentes, coerentes, consistentes, eficientes e eficazes no âmbito da RMM, de modo a buscar a superação dos problemas enfrentados atualmente pela região e, de modo prospectivo, adotar iniciativas e políticas que visem assegurar um desenvolvimento sustentável para a RMM.
&lt;&gt;
•	Gerar e difundir informações baseadas em conhecimento técnico científico multidisciplinar com qualidade e robustez;
•	Agir sempre na legalidade, imparcialidade e sem vinculação político partidária;
•	Buscar a impessoalidade, ética, equidade social e igualdade de gêneros;
•	Dar publicidade e transparência a todas as ações;
•	Buscar continuamente a eficiência operacional, inovação e originalidade;
•	Empreender gestão que incentive abertura ao diálogo e confiabilidade da sociedade;
•	Estimular a cooperação com entidades locais, regionais, nacionais e internacionais em suas pesquisas e no desenvolvimento de seus produtos e serviços, e;
•	Estimular a difusão dos conhecimentos adquiridos em benefício da sociedade.
&lt;&gt;
Ser referência local, regional, nacional e internacional na produção, compilação e difusão de dados, informações e conhecimentos, bem como no apoio à gestão pública e à conscientização e engajamento da sociedade em geral nos diferentes temas que envolvem a RMM.</t>
  </si>
  <si>
    <t>Rede</t>
  </si>
  <si>
    <t>Fabiano Lopez do Silva</t>
  </si>
  <si>
    <t>Administração de Empresas</t>
  </si>
  <si>
    <t>Integral</t>
  </si>
  <si>
    <t>Condução de pesquisas através do Grupo de Trabalho de mobilidade em parceria com a Universidade Federal do Amazonas (UFAM).</t>
  </si>
  <si>
    <t>Diversas. O ORMM consolida-se em pleno momento de emergência de diversas problemas de ordem social, ambiental, econômica, e de natureza da produção do espaço urbano-metropolitano. Dado especialmente à conjuntura da nova estruturação política nacional. Neste contexto, o território da RMM sofre intensos impactos sobre os componentes humano e ambiental.
Do ponto de vista social e econômico a segregação, a desigualdade, as condições de acesso à saúde e à educação, acesso ao mercado de trabalho e à moradia, a fome e a violência, são questões e temas cada vez mais presentes. Pela perspectiva ambiental os problemas são muitos: desmatamento, perda de biodiversidade, mudanças climáticas, poluição, queimadas, esgotamento do solo, efluentes industriais e domésticos, ameaças a espécies da fauna e flora, alguns destes, consequências da mineração e das obras de infraestrutura, sobretudo às que não obedecem aos critérios e normativos legais. Sob o aspecto do urbano-metropolitano a iminente conurbação, a mobilidade, o esgotamento sanitário, a gestão de resíduos sólidos, a habitação, os espaços públicos, os recorrentes alagamentos e enchentes, a erosão do solo e loteamentos clandestinos são alguns dos fatos presentes na RMM. 
Ademais, a falta de articulação entre as pesquisas, estudos ou quaisquer outros documentos que possibilitem a proposição consistente de medidas de gestão do território urbano-metropolitano da RMM, dificulta o devido acompanhamento do desenvolvimento do processo de metropolização (institucional, legal, idearia e física). Assim, considera-se fundamental a cessão à gestão pública e à população em geral, soluções e alternativas aos cenários de fragilidade que se constroem frente às mudanças presentes e vindouras.</t>
  </si>
  <si>
    <t>Secretarias de Meio Ambiente e Planejamento Urbano do Município de Manaus. Prefeituras e Câmaras Municipais da Região Metropolitana de Manaus. FIEAM. SUFRAMA. IBAMA. ICMBio. Comitês das Bacias Hidrográficas dos rios Tarumã-Aça, Puraquequara e São Francisco. Fórum Nacional de Comitês de Bacia Hidrográfica. Pedala Manaus. IPEA. IAB. UFAM. UEA. INPA. CAU. dentre outros.</t>
  </si>
  <si>
    <t>Sim. Pedala Manaus</t>
  </si>
  <si>
    <t>Bike Anjo, Corrida Amiga e Cidade Ativa</t>
  </si>
  <si>
    <t>2019-06-25 17:42:14</t>
  </si>
  <si>
    <t>2019-06-25 21:58:44</t>
  </si>
  <si>
    <t>01922d7054</t>
  </si>
  <si>
    <t>ecfa83790253038ddad6120672929d74</t>
  </si>
  <si>
    <t>Felipe Lagnado Cremonese</t>
  </si>
  <si>
    <t>Polo Planejamento</t>
  </si>
  <si>
    <t>felipe@poloplanejamento.com</t>
  </si>
  <si>
    <t>SP</t>
  </si>
  <si>
    <t>São Paulo (SP)</t>
  </si>
  <si>
    <t>Sim</t>
  </si>
  <si>
    <t>Empresa</t>
  </si>
  <si>
    <t>Felipe L Cremonnese</t>
  </si>
  <si>
    <t>Pós-Graduação em Mobilidade e transporte - ENPC França</t>
  </si>
  <si>
    <t>Planos de Mobilidade Urbana</t>
  </si>
  <si>
    <t>2019-04-15 15:52:01</t>
  </si>
  <si>
    <t>2019-04-15 16:03:29</t>
  </si>
  <si>
    <t>cc9938739d</t>
  </si>
  <si>
    <t>3d49407ed7a271e8f9eabbee59bf843c</t>
  </si>
  <si>
    <t>Suzana Pohia</t>
  </si>
  <si>
    <t>Passarinho Vivências Urbanas</t>
  </si>
  <si>
    <t>sgpohia@gmail.com</t>
  </si>
  <si>
    <t>Porto Alegre (RS)</t>
  </si>
  <si>
    <t>Passarinho - Vivências Urbanas nasce através da vontade de proporcionar novas experiências no espaço urbano. 
Acreditamos que a cidade não é apenas passagem, deslocamentos. Ela é ferramenta de encontro, afeto e descobertas.</t>
  </si>
  <si>
    <t>História</t>
  </si>
  <si>
    <t>Projeto</t>
  </si>
  <si>
    <t>Feminino</t>
  </si>
  <si>
    <t>Jornalista e graduanda de Museologia. Especialista em Teoria e Prática na Formação do Leitor</t>
  </si>
  <si>
    <t>Contribuição espontânea nas atividades</t>
  </si>
  <si>
    <t>Caminhadas mediadas pelos bairros</t>
  </si>
  <si>
    <t>Realizamos rodas de conversas sobre temáticas urbanas e caminhadas mediadas por bairros da cidade</t>
  </si>
  <si>
    <t>Livros e história oral</t>
  </si>
  <si>
    <t>Museu de Porto Alegre Joaquim Felizardo, Feira Agroecológica (FAE)</t>
  </si>
  <si>
    <t>Free Walk, Translab.urb</t>
  </si>
  <si>
    <t>2019-02-28 19:34:07</t>
  </si>
  <si>
    <t>2019-02-28 19:47:42</t>
  </si>
  <si>
    <t>206b12c378</t>
  </si>
  <si>
    <t>197a81d935b8e70c212f93dc82c038f3</t>
  </si>
  <si>
    <t>Luis Antônio Schmitt Peters</t>
  </si>
  <si>
    <t>Amobici Associação Mobilidade por Bicicleta e Modos Sustentáveis</t>
  </si>
  <si>
    <t>amobici.br@gmail.com</t>
  </si>
  <si>
    <t>SC</t>
  </si>
  <si>
    <t>Florianópolis (SC)</t>
  </si>
  <si>
    <t>São José; Biguaçu; Palhoça</t>
  </si>
  <si>
    <t>Promoção do uso da bicicleta e cidade amável</t>
  </si>
  <si>
    <t>Associação</t>
  </si>
  <si>
    <t>Mestrado Acadêmico</t>
  </si>
  <si>
    <t>Ativismo em favor de ruas completas</t>
  </si>
  <si>
    <t>Pesquisa perfil do ciclista 2018; Fórum da Bicicleta de Florianópolis 2017; Apoio a ações legislativas municipais; Relacionamento com Redes locais; Projeto Bicicleta na Escola.</t>
  </si>
  <si>
    <t>UCB União de Ciclistas do Brasil; Rede Vida no Trânsito</t>
  </si>
  <si>
    <t>Caminhada Jane Jacobs Floripa</t>
  </si>
  <si>
    <t>SampaPé, Como Anda</t>
  </si>
  <si>
    <t>2019-02-12 22:29:15</t>
  </si>
  <si>
    <t>2019-02-12 22:57:44</t>
  </si>
  <si>
    <t>1177ad2168</t>
  </si>
  <si>
    <t>05827776b7407cbff0a830f41e2abed7</t>
  </si>
  <si>
    <t>Hannah Arcuschin Machado</t>
  </si>
  <si>
    <t>Instituto de Arquitetos do Brasil - Departamento de São Paulo</t>
  </si>
  <si>
    <t>iabsp@iabsp.org.br</t>
  </si>
  <si>
    <t>Bauru; Campinas; Franca; Guarulhos; Jundiaí; Presidente Prudente; Vale do Paraíba; e Litoral Norte; Sorocaba;</t>
  </si>
  <si>
    <t>O Instituto de Arquitetos do Brasil (IAB) é uma entidade sem fins lucrativos que tem como finalidade ser uma plataforma de discussões e debates dos mais diversos temas ligados à difusão da cultura arquitetônica e urbanística, servindo como importante referência para diversos públicos e profissionais. 
Com foco na desigualdade socioespacial no brasil, o IAB promove reflexões e ações relacionadas à qualidade de vida urbana, justiça social, acesso universal aos direitos sociais, desenvolvimento socioeconômico e ambiental.</t>
  </si>
  <si>
    <t>Fernando Túlio Salva Rocha Franco</t>
  </si>
  <si>
    <t>Mestrando</t>
  </si>
  <si>
    <t>Aluguel do espaço</t>
  </si>
  <si>
    <t>Comunicação e informação [debates e seminários]</t>
  </si>
  <si>
    <t>Controle social nas instâncias públicas de participação  (câmaras, conselhos, etc.) e realização de debates e seminários.</t>
  </si>
  <si>
    <t>O IAB realiza a Bienal Internacional de Arquitetura que debate questões latentes no campo da arquitetura e do urbanismo.</t>
  </si>
  <si>
    <t>Ciclocidade, LabCidade, CAU, Instituto Pólis, LabCidade, universidades, etc.</t>
  </si>
  <si>
    <t>Cidadeapé, Ciclocidade, Cidade Ativa, Corrida Amiga, WRI Brasil, ITDP, etc.</t>
  </si>
  <si>
    <t>2019-01-06 18:21:57</t>
  </si>
  <si>
    <t>2019-01-06 19:35:46</t>
  </si>
  <si>
    <t>cae1b394fd</t>
  </si>
  <si>
    <t>514a258d6826e5ab4c3e401cb97b1b56</t>
  </si>
  <si>
    <t>Lícia Cotrim</t>
  </si>
  <si>
    <t>Jane's Walk Aracaju</t>
  </si>
  <si>
    <t>liciacotrim@gmail.com</t>
  </si>
  <si>
    <t>SE</t>
  </si>
  <si>
    <t>Aracaju (SE)</t>
  </si>
  <si>
    <t>Jane’s Walk é um movimento global e voluntário que promove caminhadas guiadas inspiradas pelos ideais de Jane Jacobs.
Todos os anos no primeiro fim de semana de maio centenas de caminhadas são realizadas ao redor do mundo. As caminhadas são um convite às pessoas para contarem suas histórias sobre os lugares, explorarem sua cidade, descobrirem aspectos não vistos e conectarem-se com outros habitantes.
O movimento Jane’s Walk procura resgatar o legado e as ideias da ativista urbana e escritora Jane Jacobs, que encabeçou uma abordagem baseada nas vivências da comunidade para a construção das cidades. Jacobs acreditava em vizinhanças caminháveis e cidades planejadas por pessoas e para pessoas. Para uma cidade funcionar, seus moradores precisam estar envolvidos nas decisões sobre o crescimento e gestão das cidades.
Ao caminhar juntos, os moradores se conectam e criam decisões coletivas para o futuro de suas comunidades.</t>
  </si>
  <si>
    <t>Movimento Social</t>
  </si>
  <si>
    <t>Em Aracaju: Lícia Cotrim, só que o movimento é global e a sede fica no Canadá.</t>
  </si>
  <si>
    <t>Arquiteta urbanista</t>
  </si>
  <si>
    <t>Promover a caminhada Jane's Walk 1 vez ao ano onde os participantes são convidados a um passeio por um bairro da cidade e ao mesmo tempo uma conversa durante esse passeio onde são compartilhadas informações sobre a vizinhança, os benefícios e as qualidades urbanas que o local apresenta no contexto da cidade.</t>
  </si>
  <si>
    <t>UFS (Universidade Federal de Sergipe)</t>
  </si>
  <si>
    <t>É possível desenvolvermos alguma forma de parceria com o Projeto Como Anda ou alguma forma de apoio?</t>
  </si>
  <si>
    <t>2018-11-22 17:10:34</t>
  </si>
  <si>
    <t>2018-11-22 17:34:19</t>
  </si>
  <si>
    <t>de23bfa85a</t>
  </si>
  <si>
    <t>0db50aee6d6218b9ecfd743d3dd2fb9b</t>
  </si>
  <si>
    <t>Henrique</t>
  </si>
  <si>
    <t>João Pessoa que Queremos</t>
  </si>
  <si>
    <t>franca.henrique1@gmail.com</t>
  </si>
  <si>
    <t>PB</t>
  </si>
  <si>
    <t>João Pessoa (PB)</t>
  </si>
  <si>
    <t>Ações que promovam mudança na ocupação (ordenada) do espaço urbano, com foco na mobilidade. Atuamos com foco no equilíbrio entre os modais e tecm como lema é "Cidade para pessoas".</t>
  </si>
  <si>
    <t>Coletivo</t>
  </si>
  <si>
    <t>O Coletivo começou, em 2013, reivindicando condições dignas de uso pelas pessoas de uma das principais avenidas da Cidade - a Beira Rio. Ali seriam retirados quatro metros de canteiro central, com árvores antigas, para novas faixas para tráfego de automóveis. O JPqQ foi às ruas exigir equilíbrio nesse processo e hoje comemoramos, no lugar das faixas para carros, uma ciclovia no canteiro e calçadas padronizadas ao longo de toda a avenida.</t>
  </si>
  <si>
    <t>Apoio à contagem de ciclistas em pontos importantes da Cidade, participação em audiências públicas - a exemplo da votação da LOA -, com foco na mobilidade urbana, entre outros.</t>
  </si>
  <si>
    <t>Minha Jampa (ligada ao Nossas Cidades), Coletivo Cidade Bike, Bike Anjo João Pessoa.</t>
  </si>
  <si>
    <t>Minha Jampa</t>
  </si>
  <si>
    <t>Sampa a pé, Mobilize</t>
  </si>
  <si>
    <t>Não conhecia até então. Há esperança!</t>
  </si>
  <si>
    <t>2018-11-19 14:28:02</t>
  </si>
  <si>
    <t>2018-11-19 14:44:32</t>
  </si>
  <si>
    <t>677d7034a8</t>
  </si>
  <si>
    <t>c0dd7647aa114c13caf0956a0b4b9730</t>
  </si>
  <si>
    <t>Caio Scheidegger</t>
  </si>
  <si>
    <t>INCITI</t>
  </si>
  <si>
    <t>ativar@inciti.org</t>
  </si>
  <si>
    <t>PE</t>
  </si>
  <si>
    <t>Recife (PE)</t>
  </si>
  <si>
    <t>Incitar novos conhecimentos capazes de transformar a vida nas cidades através de pesquisas, ações e provocações urbanas. Desenvolver pesquisas, projetos, processos, apoiar, mobilizar e divulgar ações para a melhoria das cidades e dos ambientes naturais. Assim como programas, campanhas, práticas para a gestão compartilhada de espaços públicos, por cidades saudáveis, sustentáveis e mais humanizadas, visando ao bem-estar da população; à ética, à paz, ao exercício da cidadania, à promoção dos direitos humanos, à democracia e aos demais valores universais de defesa e promoção dos direitos das pessoas, da saúde pública e do meio ambiente sustentável;</t>
  </si>
  <si>
    <t>Instituto</t>
  </si>
  <si>
    <t>Circe Maria Gama Monteiro</t>
  </si>
  <si>
    <t>D.Phil., University Of Oxford</t>
  </si>
  <si>
    <t>Além de elaboração de processos participativos e diagnósticos urbanos, o INCITI participa de diversas redes ligadas ao tema, e promove ações e campanhas, como a semana do caminhar , dia mundial sem carro , campus de pensadores urbanos da ONU/Habitat</t>
  </si>
  <si>
    <t>Como um convênio para a melhoria das cidades através da catalisação de conhecimentos , todos os temas são tratados de maneira transversal, ao pensar procesoss participativos para cidades na escala humana.</t>
  </si>
  <si>
    <t>Atuamos em parceria com a rede como anda, como o Sampapé , o INESC, Ameciclo, Cicloação , Meu Recife, Observatório do Recife, Olhe pelo Recife, Fundo Socioambiental Casa, Bikeflow, Bikeanjo, Bigu comunicativismo, IEMA - Instituto de Energia e Meio Ambiente, Escola de Ativismo, ITDP,  CPDH, ONU-Habitat, UFPE e diversas outras organizações e coletivos.</t>
  </si>
  <si>
    <t>Parcialmente respondida na anterior</t>
  </si>
  <si>
    <t>as citadas nas respostas anteriores.</t>
  </si>
  <si>
    <t>Gostaria de propor mais espaço de interlocução para a construção de projetos e campanhas em parceria.</t>
  </si>
  <si>
    <t>2018-11-13 17:19:33</t>
  </si>
  <si>
    <t>2018-11-13 17:36:44</t>
  </si>
  <si>
    <t>eddc1777fb</t>
  </si>
  <si>
    <t>135164519beb6f7712c57f6eb73f69ce</t>
  </si>
  <si>
    <t>Ary Ferreira da Silva</t>
  </si>
  <si>
    <t>Universidade Federal do Cariri</t>
  </si>
  <si>
    <t>ary.silva@ufca.edu.br</t>
  </si>
  <si>
    <t>CE</t>
  </si>
  <si>
    <t>Juazeiro do Norte (CE)</t>
  </si>
  <si>
    <t>Brejo Santo, Crato, Icó</t>
  </si>
  <si>
    <t>Contribuir para o aumento do nível de formação profissional em seu território de atuação e influência, assim como proporciona um ambiente de construção de cidadãos conscientes da importância do Desenvolvimento Territorial Sustentável</t>
  </si>
  <si>
    <t>Coordenador de Engenharia civil - Flavio Augsuto Xavier</t>
  </si>
  <si>
    <t>Engenheiro civil</t>
  </si>
  <si>
    <t>Melhoria na mobilidade e aceitabilidade de pessoas de baixa locomoção. Piso tático para pessoas cegas.</t>
  </si>
  <si>
    <t>Aceso apra se chegar a Instituição de ensino. Acesso aos blocos com ambiente coberto ou arvores.</t>
  </si>
  <si>
    <t>Prefeituras, setor privado, Fundações de pesquisa.</t>
  </si>
  <si>
    <t>Mobilize, USP , EESCA (Escola de Engenharia de São Carlos; UFSCar</t>
  </si>
  <si>
    <t>2018-11-13 11:08:15</t>
  </si>
  <si>
    <t>2018-11-13 11:33:53</t>
  </si>
  <si>
    <t>4d82378539</t>
  </si>
  <si>
    <t>f728a8aeafc312f63454e2be2c1d90a9</t>
  </si>
  <si>
    <t>Beatriz</t>
  </si>
  <si>
    <t>Laboratório de Rua (LabRua)</t>
  </si>
  <si>
    <t>contato@labrua.org</t>
  </si>
  <si>
    <t>Campina Grande (PB)</t>
  </si>
  <si>
    <t>Promoção de uma cidade para pessoas, democrática e plural</t>
  </si>
  <si>
    <t>Beatriz Brito</t>
  </si>
  <si>
    <t>Arquiteta e Urbanista</t>
  </si>
  <si>
    <t>Vínculo informal com universidade, vendemos produtos feitos à mão e/ou criados por nós, vendemos bebidas em nossos eventos, fazemos eventos na cidade, ocupando praças e ruas</t>
  </si>
  <si>
    <t>Muitas de nossas pesquisas, temos contagens de diferentes modais, mapeamento do comportamento das pessoas, da infraestrutura urbana; abordamos a temática nos nossos eventos; promovemos o de bar em bike, um  passeio de bicicleta pela cidade</t>
  </si>
  <si>
    <t>Temos pesquisas sobre os vazios urbanos da cidade, discutindo a função social da terra e habitação; sobre a população carcerária e a qualidade da infraestrutura urbana do bairro onde morava; sobre alguns espaços públicos de lazer na cidade; promovemos ocupações temporárias, com festas e intervenções urbanas, em praças da cidade; fazemos eventos sobre diversos assuntos que permeiam a cidade na nossa casinha, como cinemas e debates; temos a maratona de projetos, eventos de imersão e proposição de ideias; entre outras coisas.</t>
  </si>
  <si>
    <t>Instituto de Arquitetos do Brasil - departamento Paraíba, Minha Campina, Observatório das metrópoles departamento Paraíba, BR Cidades, CodHab, Iesp, facisa, Prefeitura Municipal de Campina Grande, Prefeitura Municipal do Conde, UFPB</t>
  </si>
  <si>
    <t>2018-11-10 11:24:26</t>
  </si>
  <si>
    <t>2018-11-10 11:51:54</t>
  </si>
  <si>
    <t>a9d1a7ac31</t>
  </si>
  <si>
    <t>f9181a71acf7e6dd039cbc37fa621bbf</t>
  </si>
  <si>
    <t>Leonard Jéferson Grala Barbosa</t>
  </si>
  <si>
    <t>Coletivo ParáCiclo</t>
  </si>
  <si>
    <t>coletivoparaciclo@gmail.com</t>
  </si>
  <si>
    <t>PA</t>
  </si>
  <si>
    <t>Belém (PA)</t>
  </si>
  <si>
    <t>Breves
Santarém
Ananindeua</t>
  </si>
  <si>
    <t>A missão do coletivo ParáCiclo é promover a cultura do transporte ativo, em especial a bicicleta. Ser uma organização combativa que respeita a diversidade. Promover a geração de dados sobre o transporte ativo no Pará, para subsidiarem políticas públicas no setor.</t>
  </si>
  <si>
    <t>Participa e organiza palestras e debates incluindo a mobilidade a pé. Integra instâncias de discussão da revisão do Plano Diretor Municipal onde busca-se garantias para mobilidade ativa. Levantamentos com usuários. Parceria com associação de PCD. Ações e intervenções urbanas.</t>
  </si>
  <si>
    <t>Contagem de ciclistas. Pesquisa de perfil de ciclistas. Levantamento de demanda potencial. Realização de debates dobre a mobilidade urbana. Campanha Bicicleta nos Planos/Mobilidade Ativa nas Eleições. Fórum de revisão do Plano Diretor. Revisão do Plano de Mobilidade Urbana. Realização de eventos. Aprovamos um projeto no Fundo Socioambiental Casa onde temos contemplamos várias destas ações, em especial os levantamentos.</t>
  </si>
  <si>
    <t>Bike Anjo Belém; Bike Anjo; Ciclomobilidade Pará; Laboratório da Cidade; Clube da Bike de Breves; Ame o Tucunduba; Coletivo Corujão; União dos Ciclistas do Brasil; MoveCidade; IDEC; ICS.</t>
  </si>
  <si>
    <t>Laboratório da Cidade
Vem pra rua
Roteiro GeoTurístico</t>
  </si>
  <si>
    <t>Corrida Amiga
Sampapé
Corrida Ativa</t>
  </si>
  <si>
    <t>2018-11-07 11:35:52</t>
  </si>
  <si>
    <t>2018-11-07 12:35:57</t>
  </si>
  <si>
    <t>379e571c9c</t>
  </si>
  <si>
    <t>166d706469dbd7e64d306c9e4235f3bd</t>
  </si>
  <si>
    <t>Leonardo Aragão</t>
  </si>
  <si>
    <t>Amazônia Pelo Transporte Ativo - APTA</t>
  </si>
  <si>
    <t>contato@aptamobilidade.org</t>
  </si>
  <si>
    <t>A promoção de atividades, manifestações e produção de material de conteúdo crítico e científico com finalidade de relevância pública e social relacionada à qualidade de vida, ao meio ambiente e à sustentabilidade por meio do fomento aos modos de transportes ativos ou da mobilidade ativa, conceitos estes assim entendidos como aqueles modos de transportes movidos especialmente à propulsão humana.</t>
  </si>
  <si>
    <t>Organização Social (OS)</t>
  </si>
  <si>
    <t>Em processo de formalização</t>
  </si>
  <si>
    <t>Graduação e pós-graduação em Direito. Mestrando em Sustentabilidade e Ciências do Ambiente.</t>
  </si>
  <si>
    <t>Estudos, cartilhas e palestras. Interação com o meio acadêmico e divulgação do tema, público em geral e políticas públicas.</t>
  </si>
  <si>
    <t>Campanhas educativas</t>
  </si>
  <si>
    <t>União de Ciclistas do Brasil - UCB; Pedala Manaus;</t>
  </si>
  <si>
    <t>SampaPé; MobiRio; Como Anda</t>
  </si>
  <si>
    <t>2018-11-06 14:28:09</t>
  </si>
  <si>
    <t>2018-11-06 14:38:17</t>
  </si>
  <si>
    <t>fc9f5696c4</t>
  </si>
  <si>
    <t>ecceb1bea8a151a3024c5037d81d1f52</t>
  </si>
  <si>
    <t>Sayuri Dantas</t>
  </si>
  <si>
    <t>Associação Ciclo Urbano</t>
  </si>
  <si>
    <t>contato@ciclourbano.org.br</t>
  </si>
  <si>
    <t>Promover o uso da bicicleta e demais formas de deslocamentos ativos, acessibilidade e multiplicidade de usos da cidade</t>
  </si>
  <si>
    <t>Arquitetura e Urbanismo</t>
  </si>
  <si>
    <t>Ainda não desenvolvemos ações voltadas somente para a mobilidade a pé</t>
  </si>
  <si>
    <t>Bike Blitz conscientizando ciclistas do cuidado e preferência de pedestres; Ciclocine; Rodas de conversas.</t>
  </si>
  <si>
    <t>Instituto Ilumiar; Aracaju Lixo Zero</t>
  </si>
  <si>
    <t>Projeto Como anda, sampape, Caminhario</t>
  </si>
  <si>
    <t>2018-11-05 17:52:50</t>
  </si>
  <si>
    <t>2018-11-05 18:53:33</t>
  </si>
  <si>
    <t>4223a6d388</t>
  </si>
  <si>
    <t>1e3d45a2a35beb1acae37febdff933f6</t>
  </si>
  <si>
    <t>Bianca Antunes</t>
  </si>
  <si>
    <t>Pistache Editorial (livro Casacadabra)</t>
  </si>
  <si>
    <t>bianca@pistacheeditorial.com.br</t>
  </si>
  <si>
    <t>A Pistache Editorial é uma editora independente, que propõe difundir o conhecimento da técnica e dos aspectos sociais da arquitetura, incentivando o olhar crítico de pessoas de todas as idades - e principalmente das crianças - para a construção da cidade e de seus espaços.​</t>
  </si>
  <si>
    <t>Editora</t>
  </si>
  <si>
    <t>Bianca Antunes e Simone Sayegh</t>
  </si>
  <si>
    <t>Bianca: Jornalista, mestre em desenvolvimento urbano e cooperação internacional; Simone: arquiteta e graduanda em pedagogia</t>
  </si>
  <si>
    <t>2018-10-21 15:17:31</t>
  </si>
  <si>
    <t>2018-10-21 15:24:54</t>
  </si>
  <si>
    <t>d0bcbe2853</t>
  </si>
  <si>
    <t>d7d7c3f567ae7730d9fddd79568a46f6</t>
  </si>
  <si>
    <t>Jessica</t>
  </si>
  <si>
    <t>UNIFACISA - Campina Grande - PB</t>
  </si>
  <si>
    <t>jessduartearq@gmail.com</t>
  </si>
  <si>
    <t>PREOCUPAÇÃO COM A VITALIDADE DOS CENTROS URBANOS</t>
  </si>
  <si>
    <t>Não formalizado</t>
  </si>
  <si>
    <t>INSTAGRAM</t>
  </si>
  <si>
    <t>2018-10-10 03:20:59</t>
  </si>
  <si>
    <t>2018-10-10 03:27:37</t>
  </si>
  <si>
    <t>638c5e53ce</t>
  </si>
  <si>
    <t>66baa4280bee9bc860810ce58bfc36d7</t>
  </si>
  <si>
    <t>Maitê Pinheiro</t>
  </si>
  <si>
    <t>UrbAmbiental</t>
  </si>
  <si>
    <t>urb.ambiental.ass@gmail.com</t>
  </si>
  <si>
    <t>Somos um coletivo de profissionais que atuam enquanto consultores em soluções baseadas na natureza em projetos de Infraestrutura Verde. Atualmente estamos realizando oficinas sobre o tema que está diretamente relacionado a mobilidade urbana, uma vez que o passeio público é nosso foco de estudo e projeto.</t>
  </si>
  <si>
    <t>Maitê Bueno Pinheiro</t>
  </si>
  <si>
    <t>Bióloga, especialista em Química Ambiental, Mestre em Ciências (FAUUSP)</t>
  </si>
  <si>
    <t>projetos de infraestrutura verde</t>
  </si>
  <si>
    <t>Centro Cultural Casa da Luz</t>
  </si>
  <si>
    <t>Cidade Ativa</t>
  </si>
  <si>
    <t>2018-08-08 21:16:49</t>
  </si>
  <si>
    <t>2018-08-08 21:32:38</t>
  </si>
  <si>
    <t>bacf5f434b</t>
  </si>
  <si>
    <t>411044d145fc58a67b8d373c2492f907</t>
  </si>
  <si>
    <t>Andreza dos Santos Abrantes</t>
  </si>
  <si>
    <t>Mais cor, Por favor</t>
  </si>
  <si>
    <t>maiscorporfavor2018@gmail.com</t>
  </si>
  <si>
    <t>Chamar atenção às travessias de pedestres</t>
  </si>
  <si>
    <t>Dimitri Castor</t>
  </si>
  <si>
    <t>Arquiteto e Urbanista</t>
  </si>
  <si>
    <t>Intervenções em faixas de pedestres</t>
  </si>
  <si>
    <t>UNIFACISA, STTP (Campina Grande), Prefeitura de Campina Grande (Secretaria de Planejamento), Tintas LUX, NUPEX.</t>
  </si>
  <si>
    <t>LabRua</t>
  </si>
  <si>
    <t>Cidade Ativa, Micrópolis</t>
  </si>
  <si>
    <t>2018-08-07 14:27:38</t>
  </si>
  <si>
    <t>2018-08-07 14:40:55</t>
  </si>
  <si>
    <t>0eec6a3f66</t>
  </si>
  <si>
    <t>cf8bb5d9ff00b1caefea51206be15e6c</t>
  </si>
  <si>
    <t>Bibiana Araujo Tini</t>
  </si>
  <si>
    <t>Metrópole 1:1</t>
  </si>
  <si>
    <t>mtp.umpraum@gmail.com</t>
  </si>
  <si>
    <t>Desejamos tornar a arquitetura e urbanismo acessível a quem mais interessa, os cidadãos. Nosso objetivo é estimular um olhar crítico e observador das pessoas em relação ao que está em sua volta, ao realizar um convite para reflexão sobre o espaço em si.</t>
  </si>
  <si>
    <t>Leitura urbana, intervenção e ativismo urbano</t>
  </si>
  <si>
    <t>Andamento: Parquinho na favela Porto de Areia - Carapicuíba
Executados: Leitura urbana Projeto Centro Aberto</t>
  </si>
  <si>
    <t>Sp Urbanismo; WRI; URBR; Aromeiazero; TETO</t>
  </si>
  <si>
    <t>Corrida Amiga; Cidade Ativa; Sampapé; Urb-i; Bloomberg; Nacto;</t>
  </si>
  <si>
    <t>Corrida Amiga, Cidade Ativa (e SP Urbanismo?)</t>
  </si>
  <si>
    <t>2018-05-22 15:14:33</t>
  </si>
  <si>
    <t>2018-05-22 15:36:09</t>
  </si>
  <si>
    <t>98739592a6</t>
  </si>
  <si>
    <t>adb073b75c66c2108fb67c19a5cbd904</t>
  </si>
  <si>
    <t>Gabriel Prates</t>
  </si>
  <si>
    <t>Caos Planejado</t>
  </si>
  <si>
    <t>contato@caosplanejado.com</t>
  </si>
  <si>
    <t>Somos uma organização digital, com membros  colaboradores espalhados pelo mundo. Não temos sede física.</t>
  </si>
  <si>
    <t>Ajudar a popularizar o tema das cidades e discutir formas de torná-las mais habitáveis e justas, enquanto criativas e livres.</t>
  </si>
  <si>
    <t>Publicação digital</t>
  </si>
  <si>
    <t>Anthony Ling</t>
  </si>
  <si>
    <t>Pós-graduação incompleta</t>
  </si>
  <si>
    <t>Divulgação do tema, recomendações de boas práticas. Publicamos o Guia de Gestão Urbana, livro que aborda o assunto em diversos momentos.</t>
  </si>
  <si>
    <t>Já realizamos cursos e palestras, Concursos incentivando a geração de conteúdo sobre cidades. Já organizamos também o evento #OcupaJardins, para promover o uso de espaços públicos ociosos.</t>
  </si>
  <si>
    <t>Esquina - Encontros sobre Cidades, WRI Brasil</t>
  </si>
  <si>
    <t>WRI, Sampapé</t>
  </si>
  <si>
    <t>2018-04-23 19:03:55</t>
  </si>
  <si>
    <t>2018-04-23 19:49:07</t>
  </si>
  <si>
    <t>f35616bb67</t>
  </si>
  <si>
    <t>77728874aa356754c6a0b3403cb6bcd8</t>
  </si>
  <si>
    <t>Camila Fernandes Mendes</t>
  </si>
  <si>
    <t>Rede Meu Recife</t>
  </si>
  <si>
    <t>camila@meurecife.org.br</t>
  </si>
  <si>
    <t>A Rede Meu Recife integra a Rede Nossas Cidades. Estamos ligadas aos seguintes grupos: Minha Jampa, Minha Campina, Minha Igarassu, Minha Porto Alegre, Minha Sampa, Meu Rio e Minha Campinas</t>
  </si>
  <si>
    <t>O Meu Recife é feito de cidadãos com opiniões e posicionamentos diversos, mas essa diversidade sempre deve estar coerente com uma visão de cidade comum: 
Democracia - O cidadão é dono da cidade, e mais ninguém.
Participação - O cidadão participa das decisões que governam a cidade.
Controle Social - O cidadão fiscaliza as ações do poder público.
Espaço Público - O cidadão tem acesso à cidade.
Cultura Política - O cidadão existe politicamente, em direitos e deveres.
Para podermos nos manter sempre coerentes a essa visão de cidade, nosso financiamento é feito de forma independente, sem recursos públicos, de partidos políticos, de empresas públicas nem de concessionárias de serviços públicos. 
Tornar o Recife um lugar massa e gostoso de se morar a partir do engajamento do recifense nas decisões da cidade, seja ele nascido e criado ou recifense de coração. Esta é a nossa missão.</t>
  </si>
  <si>
    <t>Direito à Cidade, Transparência e Controle Social</t>
  </si>
  <si>
    <t>Madalena Rodrigues</t>
  </si>
  <si>
    <t>Bacharel em Direito</t>
  </si>
  <si>
    <t>instagram</t>
  </si>
  <si>
    <t>Nós não tratamos especificamente do tema, mas trabalhamos no tema da mobilidade de forma mais ampla, abrangendo meios de transporte ativos e não ativos</t>
  </si>
  <si>
    <t>Campanhas pela Cpi dos Transportes, Faixa Azul e Cadê as Ciclovias.</t>
  </si>
  <si>
    <t>Ameciclo, Cicloação, Rede Nossas Cidades, Rede Mete a Colher, Rua Juventude Anticapitalista, Inciti</t>
  </si>
  <si>
    <t>Apenas conhecemos o trabalho puxado pelo Observatorio do Recife</t>
  </si>
  <si>
    <t>Corrida amiga, Cidade a pé</t>
  </si>
  <si>
    <t>2018-04-17 17:06:18</t>
  </si>
  <si>
    <t>2018-04-17 18:37:15</t>
  </si>
  <si>
    <t>610ee6f320</t>
  </si>
  <si>
    <t>f5300c7601462f79bb7438a1589e6f7f</t>
  </si>
  <si>
    <t>Crysna Mendes</t>
  </si>
  <si>
    <t>ArqPET - Universidade Federal do Ceará</t>
  </si>
  <si>
    <t>crysnaarruda@hotmail.com</t>
  </si>
  <si>
    <t>Fortaleza (CE)</t>
  </si>
  <si>
    <t>O Programa de Educação Tutorial do Curso de Arquitetura e Urbanismo (ArqPET) adotou a questão do modelo de urbanização brasileiro, e particularmente, a relação do modo de produção do espaço com a exclusão urbana. A adoção de um tema específico dentro da grande área “arquitetura e urbanismo” pretendeu formar um grupo de alunos interessados em atuar na área do urbanismo. Este tema é usado no próprio processo de seleção dos bolsistas, no sentido de testar os conhecimentos e o interesse dos questão. A escolha pelo tema se deve não apenas à experiência dos professores tutores nesta área, como também à grande demanda da sociedade cearense por profissionais capacitados em atuar em questões correlatas como a ilegalidade urbana e fundiária, as medidas mitigadoras e preventivas de impactos sociais e ambientais, a regulação do uso e ocupação do solo em cumprimento ao principio da função social da propriedade, e a sistemas de informações territoriais. Desde esta definição em 2010, tal temática está presente como pano de fundo em todas as ações de ensino, pesquisa e extensão do ArqPET.</t>
  </si>
  <si>
    <t>Clarissa Freitas</t>
  </si>
  <si>
    <t>Graduada em Arquitetura e Urbanismo pela UFC. Doutora em Arquitetura e Urbanismo pela UnB.</t>
  </si>
  <si>
    <t>2018-03-19 18:18:28</t>
  </si>
  <si>
    <t>2018-03-19 18:28:44</t>
  </si>
  <si>
    <t>97324ff113</t>
  </si>
  <si>
    <t>5bf216f27abbb1e33a20abf31e92a249</t>
  </si>
  <si>
    <t>CONSTANCE DE CARVALHO CORREIA JACOB MELO</t>
  </si>
  <si>
    <t>PREFEITURA MUNICIPAL DE TERESINA</t>
  </si>
  <si>
    <t>CONSJACOB@GMAIL.COM</t>
  </si>
  <si>
    <t>PI</t>
  </si>
  <si>
    <t>Teresina (PI)</t>
  </si>
  <si>
    <t>Orgão Público</t>
  </si>
  <si>
    <t>DOUTORADO</t>
  </si>
  <si>
    <t>LEGISLAÇÃO PARA CALÇADAS</t>
  </si>
  <si>
    <t>PLANO DIRETOR DE MOBILIDADE
PLANO DIRETOR CICLOVIARIO INTEGRADO</t>
  </si>
  <si>
    <t>WRI
COMUNITAS</t>
  </si>
  <si>
    <t>NAO</t>
  </si>
  <si>
    <t>2018-03-02 14:20:38</t>
  </si>
  <si>
    <t>2018-03-02 14:28:46</t>
  </si>
  <si>
    <t>955b2b2a95</t>
  </si>
  <si>
    <t>cbe5f115836cf7119f4ab8dbe0d83a49</t>
  </si>
  <si>
    <t>lucas izidorio medeiros da silva</t>
  </si>
  <si>
    <t>Coletivo Massapê</t>
  </si>
  <si>
    <t>Massape.coletivo@gmail.com</t>
  </si>
  <si>
    <t>a busca de um aprendizado multidisciplinar, ativista e horizontal, transpassando as barreiras acadêmicas com o objetivo de desenvolver uma postura mais humana e coletiva enquanto profissionais de arquitetura e urbanismo, a partir de uma prática que visa desenvolver o papel social por meio de atuações urbanas, projetos educativos e assistência técnica em projetos de arquitetura.</t>
  </si>
  <si>
    <t>Caminhada sensitiva, Uma caminhada pedagógica a pé feita no bairro com crianças afim de apreender a percepção feita por elas a partir do percusso de casa até a escola, a metodologia gera um incentivo a apreensão do caminho e a caminhada pelo bairro</t>
  </si>
  <si>
    <t>Projeto de Agricultura familiar, Hortas urbanas e Ativismo em comunidades a partir de urbanismo tatico participativo</t>
  </si>
  <si>
    <t>Inciti
Escambo Coletivo
Diagonal</t>
  </si>
  <si>
    <t>Inciti
Ameciclo
bikeanjo
Meu recife
Observatório</t>
  </si>
  <si>
    <t>2018-01-11 18:58:02</t>
  </si>
  <si>
    <t>2018-01-11 19:15:13</t>
  </si>
  <si>
    <t>08ea9988a8c46f8a60a6fb75ffd1acca</t>
  </si>
  <si>
    <t>Gianlucca Hernandez</t>
  </si>
  <si>
    <t>Pedala Jundiaí</t>
  </si>
  <si>
    <t>soldierbr4@gmail.com</t>
  </si>
  <si>
    <t>Jundiaí (SP)</t>
  </si>
  <si>
    <t>A possibilidade de incentivar, promover e garantis o uso da bicicleta e de transportes ativos a fim de melhorar a qualidade de vida nos espaços habitados</t>
  </si>
  <si>
    <t>Estudante de Geografia</t>
  </si>
  <si>
    <t>Promoção de atividades caminhadas na cidade, com diálogos e proposições entre sociedade civil e poder público</t>
  </si>
  <si>
    <t>Escolas Bike Anjo
Acompanhamento de sessões legislativas da câmara dos vereadores
Bicicletadas
Participação em conselhos municipais 
Reuniões com poder público para apresentar demandas comunitárias</t>
  </si>
  <si>
    <t>Bike Anjo
Diversas lojas de bicicleta da região</t>
  </si>
  <si>
    <t>organizações não mas projetos municipais como o Urbanismo Caminhável</t>
  </si>
  <si>
    <t>2017-11-29 00:47:57</t>
  </si>
  <si>
    <t>2017-11-29 01:12:10</t>
  </si>
  <si>
    <t>7893f086cb</t>
  </si>
  <si>
    <t>754181864cc6aa43e8054396aa6701bd</t>
  </si>
  <si>
    <t>Caru albuquerque</t>
  </si>
  <si>
    <t>Subcentro</t>
  </si>
  <si>
    <t>subcentroproject@gmail.com</t>
  </si>
  <si>
    <t>Revitalização da região entre minhocão e luz por meio da cultura</t>
  </si>
  <si>
    <t>Cidadania</t>
  </si>
  <si>
    <t>Comunicação social</t>
  </si>
  <si>
    <t>Ocupação do espaço público, transito de pessoas para empoderar a regiao</t>
  </si>
  <si>
    <t>Eventos na rua e divulgação doas atrações do bairro, convidandoos para virem a pé ou de bike</t>
  </si>
  <si>
    <t>Siemaco e associação Porto Seguro mais gentil</t>
  </si>
  <si>
    <t>Spwalk</t>
  </si>
  <si>
    <t>2017-10-07 20:48:20</t>
  </si>
  <si>
    <t>2017-10-07 21:01:06</t>
  </si>
  <si>
    <t>e9697dfa8d</t>
  </si>
  <si>
    <t>42508f540fe16626020d4419e45ba845</t>
  </si>
  <si>
    <t>Luis Fernando Milan</t>
  </si>
  <si>
    <t>Estudio+1</t>
  </si>
  <si>
    <t>contato@estudiomaisum.com</t>
  </si>
  <si>
    <t>IVM, SampaPé, Cidade Ativa, Urb-i, TC-urbes, IEMA, WRI</t>
  </si>
  <si>
    <t>2017-09-20 19:02:02</t>
  </si>
  <si>
    <t>2017-09-20 19:13:47</t>
  </si>
  <si>
    <t>95d8439339</t>
  </si>
  <si>
    <t>863c89ee0105ca8ec48360b0cda33264</t>
  </si>
  <si>
    <t>Claudio Silva</t>
  </si>
  <si>
    <t>Andar a Pé - O movimento da gente</t>
  </si>
  <si>
    <t>andarapedf@gmail.com</t>
  </si>
  <si>
    <t>DF</t>
  </si>
  <si>
    <t>Brasília (DF)</t>
  </si>
  <si>
    <t>Trabalhar pela valorização do direito do cidadão de caminhar na cidade de forma plena, segura e confortável</t>
  </si>
  <si>
    <t>Romário Schettino</t>
  </si>
  <si>
    <t>Jornalista</t>
  </si>
  <si>
    <t>Produção de notas públicas
Aplicação do Safári Urbano</t>
  </si>
  <si>
    <t>PesUrbanos
Brasília para as Pessoas
UniCEUB
UnB</t>
  </si>
  <si>
    <t>PesUrbanos
Brasília para as Pessoas</t>
  </si>
  <si>
    <t>Cidade a Pé
Cidade Ativa</t>
  </si>
  <si>
    <t>Parabéns pelo trabalho. Contem sempre conosco.</t>
  </si>
  <si>
    <t>2017-08-09 17:25:04</t>
  </si>
  <si>
    <t>2017-08-09 17:53:37</t>
  </si>
  <si>
    <t>7b7aeb7e96</t>
  </si>
  <si>
    <t>7aa7a838c18de4d8447d1c50414d2a4a</t>
  </si>
  <si>
    <t>Lucas Nassar</t>
  </si>
  <si>
    <t>Laboratório da Cidade</t>
  </si>
  <si>
    <t>contato@laboratoriodacidade.org</t>
  </si>
  <si>
    <t>democracia e planejamento urbano</t>
  </si>
  <si>
    <t>arquiteto e urbanista</t>
  </si>
  <si>
    <t>2017-08-04 17:52:28</t>
  </si>
  <si>
    <t>2017-08-04 18:17:30</t>
  </si>
  <si>
    <t>c57ad191da</t>
  </si>
  <si>
    <t>78e7ab2b76fe113e0b140f07211c4514</t>
  </si>
  <si>
    <t>Alice Junqueira</t>
  </si>
  <si>
    <t>Clímax Brasil</t>
  </si>
  <si>
    <t>alicejtc@gmail.com</t>
  </si>
  <si>
    <t>Rio de Janeiro, Florianópolis</t>
  </si>
  <si>
    <t>Tirar as mudanças climáticas do armário!</t>
  </si>
  <si>
    <t>ONU-Habitat, WWF, Greenpeace, SampaPé</t>
  </si>
  <si>
    <t>2017-07-25 00:57:18</t>
  </si>
  <si>
    <t>2017-07-25 01:08:51</t>
  </si>
  <si>
    <t>ba0d8656bf</t>
  </si>
  <si>
    <t>ab9f9e28fd8cadf3fb6e3794193190d8</t>
  </si>
  <si>
    <t>Thatiana Murillo</t>
  </si>
  <si>
    <t>Caminha RIO</t>
  </si>
  <si>
    <t>caminhario1@gmail.com</t>
  </si>
  <si>
    <t>RJ</t>
  </si>
  <si>
    <t>Rio de Janeiro (RJ)</t>
  </si>
  <si>
    <t>São Paulo</t>
  </si>
  <si>
    <t>Movimento que surgiu no Rio em janeiro de 2016 inspirado em movimentos de mobilidade criados em São Paulo. Reúne um grupo de pessoas com projetos pessoais ligados à acessibilidade e à mobilidade a pé. Seu principal objetivo é chamar atenção da sociedade civil para as condições de caminhabilidade e acessibilidade da cidade com o intuito de melhorá-las. Para isso vem tentando agrupar várias instituições do Rio ligadas às mesmas causas.</t>
  </si>
  <si>
    <t>Organização de seminários e atividades nas ruas que coletam e registram informações sobre acessibilidade e condições de caminhabilidade.</t>
  </si>
  <si>
    <t>Ainda em desenvolvimento.</t>
  </si>
  <si>
    <t>Corrida Amiga</t>
  </si>
  <si>
    <t>Não.</t>
  </si>
  <si>
    <t>Mobilize, Cidadeapé, Corrida Amiga, Pé de Igualdade, ABRASPE</t>
  </si>
  <si>
    <t>2017-07-14 13:47:37</t>
  </si>
  <si>
    <t>2017-07-14 14:13:56</t>
  </si>
  <si>
    <t>2804:14c:63:21c4:4107:aad3:8a2e:7730</t>
  </si>
  <si>
    <t>6e726ac651b5799982b8d46db766ec97</t>
  </si>
  <si>
    <t>Tiago Franco da Frota</t>
  </si>
  <si>
    <t>Cadeirante Anjo</t>
  </si>
  <si>
    <t>tifrota@gmail.com</t>
  </si>
  <si>
    <t>Rio de Janeiro</t>
  </si>
  <si>
    <t>Dar a autonomia de cadeirantes e demais pessoas com mobilidade reduzida</t>
  </si>
  <si>
    <t>Acessibilidade</t>
  </si>
  <si>
    <t>Filosofia, Gestão de Projetos Sociais</t>
  </si>
  <si>
    <t>Mapeamento da acessibilidade</t>
  </si>
  <si>
    <t>Biomob, Calçada Cilada</t>
  </si>
  <si>
    <t>2017-07-11 03:23:21</t>
  </si>
  <si>
    <t>2017-07-11 03:40:04</t>
  </si>
  <si>
    <t>2804:14c:30:8483:223:12ff:fe57:744e</t>
  </si>
  <si>
    <t>20612f3c52ce245e2a75f35c31b5674e</t>
  </si>
  <si>
    <t>Kelviane Gomes</t>
  </si>
  <si>
    <t>Projeto Criança Feliz</t>
  </si>
  <si>
    <t>projetofeliz7@gmail.com</t>
  </si>
  <si>
    <t>Missão: Contribuir para a formação das crianças e adolescentes utilizando como meio a arte, o incentivo  a leitura, temas transversais, como suporte para a aplicação de saberes, desenvolvimento de potencialidades, habilidades e autonomia
Objetivo: Promover o acesso a informações sobre direitos e participação nos diversos espaços de discussão das políticas públicas.</t>
  </si>
  <si>
    <t>Eliane Moreira</t>
  </si>
  <si>
    <t>Assistente Social</t>
  </si>
  <si>
    <t>Realização de eventos esportivos como corrida e caminhadas; oficina de utilização da bicicleta como uma forma de deslocamento saudável;ciclo de palestras;oficinas de corrida e caminhada;filmes e oficinas esportivas e temáticas.</t>
  </si>
  <si>
    <t>Produção musical com gravação de CD, mediação de leitura, oficina de Hip Hop, Itinerarte (teatro comunitário movel nas escolas parceiras),Biblioteca comunitária; Histórias de quintais (valorização da cultura local com progamações artisticas nos quintais dos moradores; oficinas de pintura e violão; aula de balé; oficina de Karatê.</t>
  </si>
  <si>
    <t>Instituto C&amp;A, SESC, Projeto União, Projeto Famílias reunidas e Centro da Juventude do Padre Andrade.</t>
  </si>
  <si>
    <t>Corrida Amiga, Cidade Ativa, PRODHE - USP, Vida Corrida, Como Anda.</t>
  </si>
  <si>
    <t>Extender seu campo de atuação para a região Nordeste tão esquecida e carente de causas com as quais defendem.</t>
  </si>
  <si>
    <t>2017-07-11 03:00:24</t>
  </si>
  <si>
    <t>2017-07-11 03:28:58</t>
  </si>
  <si>
    <t>181a55d762</t>
  </si>
  <si>
    <t>5c399f4ef6eb8fc06e276e673f86551e</t>
  </si>
  <si>
    <t>ONG RESGATANDO VIDAS</t>
  </si>
  <si>
    <t>ONG REGATANDO VIDAS</t>
  </si>
  <si>
    <t>SILVAN-NEIDE@HOTMAIL.COM</t>
  </si>
  <si>
    <t>Cruz do Espírito Santo (PB)</t>
  </si>
  <si>
    <t>MISSÃO
DEFENDER OS DIREITOS SOCIAIS, PLANEJAR, IMPLEMENTAR AÇÕES,  SEJA DE CRIANÇAS E ADOLESCENTES, JOVENS, ADULTOS, IDOSOS, PORTANTO, LUTAR PELA CONQUISTA  DA PLENA CIDADANIA, E NA DEFESA DE SEUS DIREITOS HUMANOS. 
Valores : Contribuir de forma diferenciada para o desenvolvimento do ser humano em sua totalidade, estabelecendo assim maior justiça social através da educação e formação integral de crianças e adolescentes, ajudando-os a se sentirem pessoas capazes de transformarem a sociedade em um lugar melhor.
Visão: Acreditamos que se no presente educarmos E CUIDARMOS das crianças, adolescentes, idosos, com amor e dedicação, no futuro teremos cidadãos de bem e uma sociedade mais digna e justa.
Objetivo: Contribuir com excelência na formação da sociedade, compreendendo o aprimoramento ético/moral, o cultural, o físico e espiritual das crianças e /ou adolescentes, concentrando os esforços e recursos segundo os propósitos de sua institucional idade.
Filosofia: Manter atendimento pautado no ECA (Estatuto da Criança e do Adolescente), oferecendo às crianças e/ou adolescentes abrigados a oportunidade de uma convivência social, familiar, acesso a educação, ao esporte, a cultura, ao lazer: uma formação ética e o direito de exercer a cidadania.
Finalidade Social: Abrigar crianças e/ou adolescentes, sob medida protetiva de Abrigo, com os direitos violados, encaminhadas pelo Conselho Tutelar e Vara da Infância e Juventude, oferecendo-lhe: proteção em moradia dentro de um clima residencial,</t>
  </si>
  <si>
    <t>SILVAN GOMES DA SILVA</t>
  </si>
  <si>
    <t>PÓS GRADUADO</t>
  </si>
  <si>
    <t>TRANSFORMADO ESPAÇOS PÚBLICOS-DISCUSSÃO SOBRE MELHORIA DE ESPAÇOS COLETIVOS;</t>
  </si>
  <si>
    <t>PROJETO RESGATANDO VIDAS ATRAVÉS DA MUSICA; A DANÇA DA VIDA A VIDA NA DANÇA; DISCUTINDO O ECA; ESFORÇO E REFORÇO NA ESCOLA; DISCUTINDO DIREITO DA MULHERES.</t>
  </si>
  <si>
    <t>MINISTÉRIO PUBLICO, REDE ATIVA, MCC CONSULTORIA, ESCOLAS PUBLICAS ESTADUAIS.</t>
  </si>
  <si>
    <t>NÃO EXISTE</t>
  </si>
  <si>
    <t>Instituto Clima e Sociedade, Cidade Ativa</t>
  </si>
  <si>
    <t>CRIE MAIS EDITAIS PARA INSTITUIÇÕES</t>
  </si>
  <si>
    <t>2017-07-06 17:32:53</t>
  </si>
  <si>
    <t>2017-07-06 18:34:45</t>
  </si>
  <si>
    <t>1c700b56ef</t>
  </si>
  <si>
    <t>dc7d9d39e230772366644f48db531f45</t>
  </si>
  <si>
    <t>Carolina Guimarães</t>
  </si>
  <si>
    <t>Linha 580, te leva as alturas</t>
  </si>
  <si>
    <t>carguima@yahoo.com.br</t>
  </si>
  <si>
    <t>São Paulo; mundo;</t>
  </si>
  <si>
    <t>“Linha 580, te leva às alturas” tem como objetivo re-significar os espaços de mobilidade urbana como lugares de encontros e atividades que podem promover uma cidade mais inclusiva com maior senso de comunidade e empatia entre os cidadãos.</t>
  </si>
  <si>
    <t>Comportamento, artes, cidade lúdica, empatia urbana, conexões urbanas</t>
  </si>
  <si>
    <t>Iniciativa</t>
  </si>
  <si>
    <t>Mestrado em Cooperação Internacional e Desenvolvimento Urbano na TU Darmstadt, Darmstadt, Alemanha; Graduação em Economia e Ciências Politica, University of British Columbia, Vancouver, Canada</t>
  </si>
  <si>
    <t>Divulgação e comunicação sobre seus beneficios e iniciativas; Apoio a organizações parceiras;</t>
  </si>
  <si>
    <t>&gt;Promover o transporte público de maneira criativa e divertida como melhor decisão coletiva urbana;
&gt;Promover a troca e o respeito mutuo em um espaço público em movimento (o ônibus);
&gt;Conhecer as diferentes realidades e historias das pessoas que moram e vem ao Rio e usam transporte público;
&gt; Promover a página como um fórum de diálogo sobre a mobilidade urbana.
&gt;Promover a atratividade do transporte público e ativo;</t>
  </si>
  <si>
    <t>Mobirio, Caminha Rio</t>
  </si>
  <si>
    <t>Caminha Rio, MobiRio;</t>
  </si>
  <si>
    <t>Sampapé, Cidade Ativa, Cidade a pé, Corrida Amiga, Cidadeapé - Associação pela Mobilidade a Pé em São Paulo</t>
  </si>
  <si>
    <t>Continue sendo uma organização articuladora entre as varias orgs, ongs, coletivos, iniciativas entre outras entidades da mobilidade urbana no Brasil. Obrigada pela oportunidade de me unir ao Como Anda!</t>
  </si>
  <si>
    <t>2017-07-04 03:10:54</t>
  </si>
  <si>
    <t>2017-07-04 04:17:36</t>
  </si>
  <si>
    <t>350e1563b0</t>
  </si>
  <si>
    <t>f3f2e4ffe02a10e69ef0c3788a22b46a</t>
  </si>
  <si>
    <t>Dayana Araújo</t>
  </si>
  <si>
    <t>Coletivo Escala Humana</t>
  </si>
  <si>
    <t>ddyaraujo@gmail.com</t>
  </si>
  <si>
    <t>Despertar a atenção das pessoas para as cidades, de maneira criativa e prática.  Desejamos recuperar a escala humana e afetiva, questionando os espaços públicos, desenvolvendo uma cidade mais viva.</t>
  </si>
  <si>
    <t>#PosteParade - Poste Parade quer tornar a cidade mais agradável e bonita por meio de ações criativas, focando na experiência do olhar das pessoas, em escala humana, aproveitando uma infraestrutura que geralmente é um empecilho a quem caminha.</t>
  </si>
  <si>
    <t>Coletivo Arrua, Instituto Catalisador, Associação Cidade Escola Aprendiz</t>
  </si>
  <si>
    <t>Cidade Ativa, Sampapé</t>
  </si>
  <si>
    <t>WRI</t>
  </si>
  <si>
    <t>\=)</t>
  </si>
  <si>
    <t>2017-07-04 01:14:03</t>
  </si>
  <si>
    <t>2017-07-04 01:30:31</t>
  </si>
  <si>
    <t>7a13971f0a</t>
  </si>
  <si>
    <t>04c5f0a857a9d7cf6800731fd8686796</t>
  </si>
  <si>
    <t>Rede MÁS</t>
  </si>
  <si>
    <t>São Paulo e Murcia (Espanha)</t>
  </si>
  <si>
    <t>A Rede MÁS é uma rede de mulheres que desenvolve e assessora iniciativas, tanto a nível nacional como internacional, cujo foco é gerar mudanças positivas na sociedade, ao mesmo tempo em que incentiva e visibiliza o trabalho das mulheres junto a iniciativas de interesse coletivo e desenvolvimento sustentável. As rede trabalha com base em três princípios: igualdade, diversidade sociocultural e respeito ao meio ambiente.</t>
  </si>
  <si>
    <t>iniciativas com foco no interesse coletivo e desenvolvimento sustentável</t>
  </si>
  <si>
    <t>Alice Junqueira, Jara Vicente Aracena, Juliana Russar</t>
  </si>
  <si>
    <t>Mestrado</t>
  </si>
  <si>
    <t>A Rede MÁS possui quatro linhas de ação: 1) gestión y evaluación de proyectos, programas o políticas; 2) investigación social; 3) inteligencia de campañas sociales e 4) formación. Conforme, descrito em sua missão, ela trabalha com iniciativas com foco no interesse coletivo e desenvolvimento sustentável, ou seja, não há restrição de temática, mas sim uma orientação quanto ao propósito da iniciativa. Nesse sentido, um dos nossos principais projetos está relacionado ao tema de mobilidade a pé: "Mulheres caminhantes! Auditorias de percepção de segurança de gênero e qualidade de caminhabilidade no espaço público".</t>
  </si>
  <si>
    <t>SampaPé, Clímax Brasil</t>
  </si>
  <si>
    <t>2017-07-03 16:57:18</t>
  </si>
  <si>
    <t>2017-07-03 17:08:50</t>
  </si>
  <si>
    <t>2804:14c:40:8bcd:2ca7:8442:e3be:af85</t>
  </si>
  <si>
    <t>ffd190d4fe45d5b730f8aa2e35b0290e</t>
  </si>
  <si>
    <t>Kaiodê Biague</t>
  </si>
  <si>
    <t>Move Cultura - Associação Cultural</t>
  </si>
  <si>
    <t>moveculte@gmail.com</t>
  </si>
  <si>
    <t>MG</t>
  </si>
  <si>
    <t>Contagem (MG)</t>
  </si>
  <si>
    <t>Belo Horizonte</t>
  </si>
  <si>
    <t>Move Cultura é uma organização não governamental, constituída em forma de sociedade civil, filantrópica, sem fins lucrativos e de caráter sociocultural. Somos movidos pelo desafio de promover a diversidade cultural, como vetor capaz de impulsionar o desenvolvimento, a inclusão social e a cidadania.
Missão
Nossa missão é proporcionar através da cultura, momentos de integração, entretenimento e reflexão, contribuindo para a formação de jovens, adultos e cidadãos em situação de vulnerabilidade social, afim de torná-los multiplicadores das ações promovidas pela entidade.
Valores
Criatividade, Inovação, Diversidade Cultural, Empreendedorismo, Sustentabilidade e Desenvolvimento Humano</t>
  </si>
  <si>
    <t>Odeval Rodrigues de Oliveira Junior</t>
  </si>
  <si>
    <t>Marketing</t>
  </si>
  <si>
    <t>Projeto NuBeco, saiba mais em: https://glo.bo/2siHJkp</t>
  </si>
  <si>
    <t>Atividades culturais de ocupação e preservação do espaço público</t>
  </si>
  <si>
    <t>\- Fórum das Juventudes da Grande BH
- Observatório da Diversidade Cultural (ODC)
- Fa.Vela (Fundo de Aceleração para o Crescimento)
- Fundo Baobá
- Brazil Foundation</t>
  </si>
  <si>
    <t>não</t>
  </si>
  <si>
    <t>Embarq Brasil</t>
  </si>
  <si>
    <t>2017-07-03 11:44:25</t>
  </si>
  <si>
    <t>2017-07-03 15:21:56</t>
  </si>
  <si>
    <t>2804:7f2:2880:97c8::1</t>
  </si>
  <si>
    <t>07150b6ad5f4090eee2da3927c48e12b</t>
  </si>
  <si>
    <t>Mariléia</t>
  </si>
  <si>
    <t>Instituto de Estudos Ambientais Trilheiros de Atitude  - IEATA</t>
  </si>
  <si>
    <t>TRILHEIROSDEATITUDE@GMAIL.COM</t>
  </si>
  <si>
    <t>MISSÃO
Contribuir na preservação e conservação da Mata Atlântica, seus corpos de água e ecossistemas costeiros. Tendo como base o uso adequado das trilhas e caminhos ecológicos, envolvendo a comunidade do seu entorno através de conjuntos de ações.  Atuamos na preservação e conservação da Mata Atlântica, recurso hídricos, e ecossistemas costeiros; Educação Ambiental através dos Projetos;</t>
  </si>
  <si>
    <t>MARILÉIA SAUER</t>
  </si>
  <si>
    <t>CIÊNCIA BIOLÓGICAS</t>
  </si>
  <si>
    <t>mapeamento, revitalização das trilhas e caminhos, estudos de impacto, educação ambiental abordando a trilha como uma ferramenta de preservação e conservação ambiental, bem estar e valorização da cultura local</t>
  </si>
  <si>
    <t>Desenvolvimento do processo de mapeamento, revitalização das trilhas e Caminhos da Cidade de Florianópolis em parceria com o PRA/ FLORAM. Abordagens de pesquisa envolvendo estudo de impacto, as trilhas e caminhos ecológicos como ferramenta de preservação e conservação ambiental, resgate e valorização da cultura local, em conjunto com  a Educação  Ambiental.</t>
  </si>
  <si>
    <t>Caminhadas nas trilhas e caminhos ecológicos</t>
  </si>
  <si>
    <t>floram; ACIF, Centro de Educação Ambiental AFFESC,</t>
  </si>
  <si>
    <t>Diretamente não</t>
  </si>
  <si>
    <t>Borandá! atua com trilhas e caminhos ecológicos</t>
  </si>
  <si>
    <t>2017-07-03 13:17:03</t>
  </si>
  <si>
    <t>2017-07-03 13:38:52</t>
  </si>
  <si>
    <t>7b05522e8a</t>
  </si>
  <si>
    <t>2844f28452c5531668d6aece97fd180c</t>
  </si>
  <si>
    <t>Heitor Soares de Farias</t>
  </si>
  <si>
    <t>Grupo de Estudos de Clima e Planejamento Urbano Ambiental</t>
  </si>
  <si>
    <t>heisofa@gmail.com</t>
  </si>
  <si>
    <t>Seropédica (RJ)</t>
  </si>
  <si>
    <t>É um grupo de estudos que pesquisa a melhoria da qualidade de vida da população e a sustentabilidade ambiental.</t>
  </si>
  <si>
    <t>Doutor em Geografia</t>
  </si>
  <si>
    <t>- Análise do fluxo de pedestres para criação de indicadores que proporcionam o entendimento das dinâmicas da cidade, e como a morfologia urbana podem explicar esse fenômeno.</t>
  </si>
  <si>
    <t>\- Análise dos dados das estações de monitoramento da qualidade do ar associando à legislação ambiental vigente e às características da população que a tornam mais vulneráveis aos poluentes atmosféricos.</t>
  </si>
  <si>
    <t>Caminha Rio</t>
  </si>
  <si>
    <t>ANTP, ITDP Brasil</t>
  </si>
  <si>
    <t>Muito louvável a iniciativa.</t>
  </si>
  <si>
    <t>2017-07-01 01:02:39</t>
  </si>
  <si>
    <t>2017-07-01 01:21:17</t>
  </si>
  <si>
    <t>2bb2a7e015</t>
  </si>
  <si>
    <t>619939e608cf259df1ede619dce5f723</t>
  </si>
  <si>
    <t>Emerson Luiz de Castro</t>
  </si>
  <si>
    <t>INSEPE - Instituto de Ensino, Pesquisa e Extensão</t>
  </si>
  <si>
    <t>emersonluizcastro@gmail.com</t>
  </si>
  <si>
    <t>Belo Horizonte (MG)</t>
  </si>
  <si>
    <t>Contribuir para a melhoria da qualidade de vida por meio de projetos e ações educacionais</t>
  </si>
  <si>
    <t>Mestre em Direito</t>
  </si>
  <si>
    <t>Apoio e disseminação</t>
  </si>
  <si>
    <t>Grupos de Pesquisa, seminários, ações de doação</t>
  </si>
  <si>
    <t>IJUCI, AMM, PROMOVE, NEWTON PAIVA, GPA, FUNDAÇÃO TORINO</t>
  </si>
  <si>
    <t>2017-06-29 19:38:30</t>
  </si>
  <si>
    <t>2017-06-29 19:52:16</t>
  </si>
  <si>
    <t>605fa09f91</t>
  </si>
  <si>
    <t>dcbfa29579d5a4bd03dca7ac641ef2db</t>
  </si>
  <si>
    <t>Ligia Miranda</t>
  </si>
  <si>
    <t>Associação Toda Vida</t>
  </si>
  <si>
    <t>todavidaoscip@gmail.com</t>
  </si>
  <si>
    <t>Santa Maria</t>
  </si>
  <si>
    <t>Tornar as cidades mais inclusivas e sustentáveis resguardando o meio ambiente.</t>
  </si>
  <si>
    <t>Engenheira civil especializada em transportes</t>
  </si>
  <si>
    <t>\-Projeto de parklet utilizando 3 vagas de automóvel na área central de Porto Alegre, com bicicletário
-Projeto de corredores ecológicos incentivando a mobilidade à pé.</t>
  </si>
  <si>
    <t>Seminários de Gestão Urbana Sustentável que está na 7ª edição;
Projeto de microfloresta urbana na área central da cidade, ocupando a vaga de 6 carros com árvores nativas (objetivos- redução das ilhas de calor e incentivar a mobilidade urbana não motorizada) bicicletário;
Projeto de rede de microflorestas urbanas na área central da cidade substituindo vagas de carro por árvores nativas, bicicletário e área de convivência (objetivos- redução das ilhas de calor, incentivar a mobilidade urbana não motorizada e a ocupação dos espaços públicos pelas pessoas);
-Projeto Parque Linear do Arroio Passo Fundo, com objetivo de despoluir e recuperar o arroio, ensinar e envolver comunidade vizinha, criar espaço de lazer.</t>
  </si>
  <si>
    <t>Ecotelhado, Uniritter, Escolas Factum, DEP, DEMHAB, SMURB,SMAM, DMLU, DMAE, CAR, ASSOCIAÇÃO DE VIZINHOS DO MORRO APAMECOR.</t>
  </si>
  <si>
    <t>Mobicidade, Federação Gaúcha de Ciclismo, Massa Crítica.</t>
  </si>
  <si>
    <t>Mobilize</t>
  </si>
  <si>
    <t>Agradecemos pelo trabalho do Como Anda no incentivo da mobilidade sustentável que, além de saudável, estimula a circulação de pessoas em espaços públicos, sua ocupação e a convivência.</t>
  </si>
  <si>
    <t>2017-06-29 14:20:34</t>
  </si>
  <si>
    <t>2017-06-29 15:09:52</t>
  </si>
  <si>
    <t>a804dfd411</t>
  </si>
  <si>
    <t>517459c191691fd523f8eeee80e8eb3b</t>
  </si>
  <si>
    <t>Janaína Santiago da Frota Vieira</t>
  </si>
  <si>
    <t>Instituto Desponta Brasil</t>
  </si>
  <si>
    <t>despontabrasil@gmail.com</t>
  </si>
  <si>
    <t>Samambaia</t>
  </si>
  <si>
    <t>Temos como missão desenvolver projetos que visam a melhoria e bem estar da população proporcionando um novo olhar sobre o futuro 
A instituição é formada por pessoas comprometidas com as causas socais . Possuímos uma equipe multidisciplinar com vasto conhecimento nas áreas de Turismo, Mobilidade, Inclusão Social de pessoas com deficiência e mobilidade reduzida , Esporte, Cultura, Crianças e Adolescentes e Desenvolvimento Sustentável.</t>
  </si>
  <si>
    <t>Comunicação Social</t>
  </si>
  <si>
    <t>Desenvolvemos campanhas de conscientização para mobilidade a pé de todos como forma de inclusão social apontando as deficiência de espaços urbanos como falta de rampa, calçadas, corrimões. Apontando que o problema não são as pessoas com deficiência, mas sim o meio em que vivem.</t>
  </si>
  <si>
    <t>Fundado em 2012, o Instituto Desponta Brasil tem por objetivo realizar atividades que contribuam com a diminuição da desigualdade social, desenvolvendo ações que promovam a inclusão social, geração de renda e a difusão de conhecimento. A diretoria tomou posse no dia 1° de abril de 2017 com mandato até dia 20 de março de 2020. 
Desde então a nova diretoria assumiu enquanto desafio desenvolver projetos para os setores públicos, privados e fundos internacionais, a fim de ampliar o número de pessoas atendidas. Sendo assim, criou um banco de projetos nas áreas de educação, tecnologia, esporte e cultura que beneficiam pessoas em situação de vulnerabilidade social, minorias e pessoas com deficiência.  
Impulsionados pelo intuito de mudança, a entidade sem fins lucrativos conta com profissionais de psicologia, pedagogia, administração, saúde, comunicação, sistema da informação, direito e história que trabalham de forma voluntária junto à comunidade em eventos, palestras, cursos voltados para formação profissional e disseminação de conteúdo. Bem como com o desenvolvimento de ações sociais.
Com intuito de desenvolver projetos que incentivem a inclusão social e que promovam a profissionalização e empreendedorismo, o Instituto Desponta Brasil elaborou o projeto intitulado “Badu – Mercado da Beleza Afro”. O objetivo é o fortalecimento de políticas públicas de incentivo a empreendedores como instrumento para inclusão social. No projeto estão previstos a realização de um talk show com formadores de opinião sobre “A Mulher Negra – os desafios da sociedade moderna”, um curso de capacitação com especialização em penteados afros, maquiagem, cuidados diários, empreendedorismo, e desfile com entrega dos certificados. Entre os objetivos específicos são à inserção da mulher no mercado de trabalho, empreendedorismo para abertura do seu próprio negócio, aprimoramentos de mecanismo de controle administrativo e o debate sobre os desafios da mulher negra no mercado. 
O talk show será realizado com formadores de opinião. A duração será de uma hora e antecederá o desfile e a entrega dos certificados. O debate irá ocorrer no mesmo local do desfile duas horas antes. Serão quatro convidados. O objetivo é convidar uma jornalista de renome nacional para intermediar e três convidadas que com destaque nas áreas de cultura, comunicação e empreendedorismo. A data prevista para a realização é dia 29 de setembro de 2017. 
O curso terá a carga horária de 60 horas com turmas de 20 alunas sendo realizado em dois turnos, matutino e vespertino. O total de alunas certificadas será de 40 estudantes. A duração de cada um dos turnos é de 4 horas por dia. As aulas serão teóricas e práticas. Entre o conteúdo abordado estão cabelo e estilo afro(tranças, aplicação de rasta, aplicação de dreds, apliques, turbantes, crochet brads e penteados afros), cuidados diários, auto maquiagem para pele negra e formação empresarial. A previsão é que o curso seja iniciado entre os dias 11 a 28 de setembro de 2017. 
O desfile será o grande desfecho do projeto. As alunas desenvolvem na prática o conhecimento que tiveram em sala de aula aplicando os penteados e maquiagens em quinze modelos. Ao final, todas são homenageadas e ingressam na passarela e recebem o certificado do curso.</t>
  </si>
  <si>
    <t>Celebramos cooperação com a empresa Memora e ICTS para cessão de tecnologia assitiva para pessoas com deficiência auditiva e visual.</t>
  </si>
  <si>
    <t>2017-06-27 19:31:45</t>
  </si>
  <si>
    <t>2017-06-27 20:21:15</t>
  </si>
  <si>
    <t>2804:14c:6585:501a:1114:2c00:9c8b:8af</t>
  </si>
  <si>
    <t>e31519a879977b4bc48511ada390591b</t>
  </si>
  <si>
    <t>Talita</t>
  </si>
  <si>
    <t>Grupo de pesquisa em ambiente, saúde e atividade física</t>
  </si>
  <si>
    <t>ciroanez@utfpr.edu.br</t>
  </si>
  <si>
    <t>PR</t>
  </si>
  <si>
    <t>Curitiba (PR)</t>
  </si>
  <si>
    <t>Investigar as relações entre o ambiente, a prática de atividade física e os principais desfechos na saúde das pessoas ao longo do ciclo da vida. As relações são estudadas do ponto de vista intrapessoal, interpessoal, comunitário e político. O grupo está organizado em três linhas de pesquisa que são: 1) Crescimento e desenvolvimento humano; 2) Determinantes intra e interindividuais da atividade física e da saúde; 3) Determinantes sociodemográficos, psicossociais e ambientais da atividade física.</t>
  </si>
  <si>
    <t>Ciro Romelio Rodrigues Añez</t>
  </si>
  <si>
    <t>Doutor em engenharia da produção</t>
  </si>
  <si>
    <t>Pesquisas relacionadas ao tema.</t>
  </si>
  <si>
    <t>Utilização dos espaços públicos, atividade físical geral.</t>
  </si>
  <si>
    <t>PUCPR, UFPR</t>
  </si>
  <si>
    <t>2017-06-26 20:13:52</t>
  </si>
  <si>
    <t>2017-06-26 20:32:56</t>
  </si>
  <si>
    <t>2001:1284:f01c:db7b:dc31:a512:ed08:5bba</t>
  </si>
  <si>
    <t>3926d78fda365835f16c6b81d0ee377f</t>
  </si>
  <si>
    <t>Thales Tito Borges</t>
  </si>
  <si>
    <t>Organização Cicloativista Pedala Itajubá</t>
  </si>
  <si>
    <t>pedalaitajuba@gmail.com</t>
  </si>
  <si>
    <t>Itajubá (MG)</t>
  </si>
  <si>
    <t>Nossa missão é promover o transporte ativo e a mobilidade urbana feita por pessoas e para pessoas.
Nosso objetivo é contribuir com a Mobilidade Urbana e dar voz aos ciclistas que tem a bicicleta como meio de transporte em Itajubá, promover ações e políticas que enfoquem no transporte ativo.</t>
  </si>
  <si>
    <t>Organização da Sociedade Civil de Interesse Público (OSCIP)</t>
  </si>
  <si>
    <t>Amanda Francisco Vieira</t>
  </si>
  <si>
    <t>Bióloga</t>
  </si>
  <si>
    <t>A promoção de campanhas educativas para a melhoria da relação ciclista-pedestre, atuação em escolas e outros locais com oficinas sobre planejamento urbano para o transporte ativo, criação de cartas de compromisso com o poder executivo e legislativo local para a promoção do transporte ativo.</t>
  </si>
  <si>
    <t>Participação na campanha Bicicleta nas Eleições, criação do Pedal das Minas, da Rede Bike Anjo, entre outras ações.</t>
  </si>
  <si>
    <t>União dos Ciclistas do Brasil (UCB), Polícia Militar de Minas Gerais, Guarda Municipal, Escolas Municipais, Prefeitura Municipal de Itajubá, e outros grupos não organizados locais.</t>
  </si>
  <si>
    <t>Sim, Sampapé, apē - estudos em mobilidade, urb-i, courb, corridaamiga</t>
  </si>
  <si>
    <t>Sampapé, corridaamiga</t>
  </si>
  <si>
    <t>2017-06-17 22:05:10</t>
  </si>
  <si>
    <t>2017-06-17 22:20:25</t>
  </si>
  <si>
    <t>62728525a0</t>
  </si>
  <si>
    <t>4816f347074f2fd3df11a46d3f5145c8</t>
  </si>
  <si>
    <t>Jonas Bertucci</t>
  </si>
  <si>
    <t>Rodas da Paz</t>
  </si>
  <si>
    <t>contato@rodasdapaz.org.br</t>
  </si>
  <si>
    <t>Atuamos em todo o DF e, ocasionalmente, no entorno</t>
  </si>
  <si>
    <t>A ONG Rodas da Paz foi instituída com o objetivo de reagir à violência e ao crescente número de ocorrências e mortes no trânsito do Distrito Federal. Desde então, trabalha com a promoção da mobilidade sustentável, plural e pacífica, como direito de todo cidadão.</t>
  </si>
  <si>
    <t>ONG</t>
  </si>
  <si>
    <t>Bruno Leite (são 4 coordenadores, sendo que nova coordenação é eleita a cada 2 anos)</t>
  </si>
  <si>
    <t>Medicina Veterinária</t>
  </si>
  <si>
    <t>Fomento a implementação de Ruas de Lazer</t>
  </si>
  <si>
    <t>Apenas para citar as principais: 1) Defesa do Eixão do Lazer, a maior rua de lazer do país, um contraponto simbólico à desordenada ocupação do espaço público por carros no DF; 2) Mobilização de entidades e especialistas contra o PLC 26/2010 que pretende tornar obrigatório o gesto com o braço para que o pedestre resultando na retirada da lei da pauta do Senado; 3) Controle social para a integração dos eixos de transporte público e da mobilidade a pé em projetos de implementação de estrutura cicloviária; 4) Participação em conselhos do GDF para revisão e acompanhamento do PPCUB e da LUOS.</t>
  </si>
  <si>
    <t>Buscamos incidir sobre a realidade da mobilidade urbana por meio da sensibilização e mobilização cidadã, do controle social e da influência sobre políticas públicas. Entre nossas ações estão palestras educativas, manifestos, passeios ciclísticos, realização de pesquisas e contagens, produção de material educativo, ações e iniciativas junto à comunidade e aos Poderes Legislativo e Executivo e suas políticas públicas, além da permanente vigília sobre o Estado para garantir a todos o direito da mobilidade com segurança, independentemente do meio de locomoção.</t>
  </si>
  <si>
    <t>Atuamos em parceria com entidades locais e nacionais, como Movimento Nossa Brasília, INESC, IPEA, ITDP, União dos Ciclistas do Brasil, Coletivo MOB, Embaixadas, Grupos de Ciclistas da cidade, ONG Coletivo da Cidade, Movimento Andarapé, entre outros.</t>
  </si>
  <si>
    <t>Movimento Andarapé, criado recentemente</t>
  </si>
  <si>
    <t>ITDP (Instituto de Políticas de Transporte e Desenvolvimento); Cidadeapé – Associação pela Mobilidade a Pé em São Paulo; Cidade Ativa; Corrida Amiga; Instituto Clima e Sociedade (ICS); ANTP (Associação Nacional de Transportes Públicos, Comissão de Mobilidade a Pé e Acessibilidade)</t>
  </si>
  <si>
    <t>Gostaríamos de receber um retorno sobre a pesquisa e contatos de outras entidades do DF que tenham preenchido, caso haja.</t>
  </si>
  <si>
    <t>2017-06-14 14:38:16</t>
  </si>
  <si>
    <t>2017-06-14 22:16:29</t>
  </si>
  <si>
    <t>b05aa61293</t>
  </si>
  <si>
    <t>35e57f3ceed70d76f2c668fec020931f</t>
  </si>
  <si>
    <t>Lígia Lima</t>
  </si>
  <si>
    <t>Movimento Olhe pelo Recife: cidadania a pé</t>
  </si>
  <si>
    <t>comunica@observatoriodorecife.org.br</t>
  </si>
  <si>
    <t>Chamar a atenção sobre a importância da mobilidade a pé para a qualidade de vida urbana, propor soluções para seu aperfeiçoamento, mobilizar a opinião pública e realizar parcerias que facilitem a execução de ações capazes de contribuir para a melhoria substancial da caminhabilidade no Recife.</t>
  </si>
  <si>
    <t>Francisco Cunha</t>
  </si>
  <si>
    <t>Publicação da cartilha dos Dez andamentos do Pedestre Recifense; caminhadas temáticas; reuniões com o poder público municipal para incidência em políticas.</t>
  </si>
  <si>
    <t>Observatório do Recife. Grupo do qual o movimento faz parte e é apoiado diretamente; Revista Algo Mais.</t>
  </si>
  <si>
    <t>Da Janela do Meu Ônibus; Jane's walk; INCITI; Ameciclo</t>
  </si>
  <si>
    <t>Cidade ativa; corrida amiga; sampa a pé</t>
  </si>
  <si>
    <t>2017-06-09 20:31:53</t>
  </si>
  <si>
    <t>2017-06-09 20:46:12</t>
  </si>
  <si>
    <t>2804:7f7:dc80:635a::3</t>
  </si>
  <si>
    <t>8d3b47389e876c9c6508a806e5bc8c19</t>
  </si>
  <si>
    <t>Cristiana Rodrigues</t>
  </si>
  <si>
    <t>São Paulo Urbanismo - Superintendência de Projetos Estratégicos e Paisagem</t>
  </si>
  <si>
    <t>cristianarodrigues@spurbanismo.sp.gov.br</t>
  </si>
  <si>
    <t>A empresa tem como objetivo fundamental dar suporte e desenvolver as ações governamentais voltadas ao planejamento urbano e à promoção do desenvolvimento urbano do Município de São Paulo, para concretização de planos e projetos da Administração Municipal, por meio da Secretaria Municipal de Urbanismo e Licenciamento</t>
  </si>
  <si>
    <t>Empresa Pública</t>
  </si>
  <si>
    <t>Desenvolvimento e implementação de projetos de desenho urbano para o Município de São Paulo
(projetos de requalificação urbana, programas para as calçadas do Município, programa Centro Aberto, mobiliário urbano, Guia de Boas Práticas para os Espaços Públicos da Cidade de São Paulo)</t>
  </si>
  <si>
    <t>Planejamento da paisagem urbana, suporte técnico à CPPU</t>
  </si>
  <si>
    <t>Cidade Ativa
SampaPé
Mobilize
Corrida Amiga
Mobilidade a Pé 
Urbi-i
ANTP</t>
  </si>
  <si>
    <t>ANTP
SampaPé
Cidade Ativa</t>
  </si>
  <si>
    <t>2017-05-26 18:35:15</t>
  </si>
  <si>
    <t>2017-05-26 18:58:33</t>
  </si>
  <si>
    <t>a101ac955c</t>
  </si>
  <si>
    <t>3938574c13ebc65324b2db5139979ba8</t>
  </si>
  <si>
    <t>Ágatha</t>
  </si>
  <si>
    <t>Via Estação</t>
  </si>
  <si>
    <t>viaconhecimento@gmail.com</t>
  </si>
  <si>
    <t>Nossa missão é utilizar o conhecimento acadêmico e científico de forma tangível e utilitária para a transformação da sociedade.</t>
  </si>
  <si>
    <t>Clarissa Stefani Teixeira</t>
  </si>
  <si>
    <t>Mestra e Doutora em Engenharia de Produção</t>
  </si>
  <si>
    <t>Ciclovia: Cidades Inteligentes &amp; Inovação Social; publicações acadêmicas (livros, artigos e pesquisas)</t>
  </si>
  <si>
    <t>Secretaria do Desenvolvimento Econômico Sustentável de Santa Catarina, Fundação de Amparo à Pesquisa e Inovação do Estado de Santa Catarina, Movimento Traços Urbanos, entre outros.</t>
  </si>
  <si>
    <t>Movimento Traços Urbanos</t>
  </si>
  <si>
    <t>2017-05-24 18:10:47</t>
  </si>
  <si>
    <t>2017-05-24 18:22:29</t>
  </si>
  <si>
    <t>2801:84:0:1092:e408:f606:c455:308c</t>
  </si>
  <si>
    <t>ca2907fd5886aa43c03e1bea6f1dc0fe</t>
  </si>
  <si>
    <t>Sergio Fernandes</t>
  </si>
  <si>
    <t>SpSuburbano</t>
  </si>
  <si>
    <t>srfernandes1987@gmail.com</t>
  </si>
  <si>
    <t>Comunicar</t>
  </si>
  <si>
    <t>2017-05-19 22:58:02</t>
  </si>
  <si>
    <t>2017-05-19 23:02:01</t>
  </si>
  <si>
    <t>23b037e02b</t>
  </si>
  <si>
    <t>d07c555d22e1125f370dc052be94609c</t>
  </si>
  <si>
    <t>Flavio Soares</t>
  </si>
  <si>
    <t>Ciclocidade - Associação dos Ciclistas Urbanos de São Paulo</t>
  </si>
  <si>
    <t>contato@ciclocidade.org.br</t>
  </si>
  <si>
    <t>A Ciclocidade é uma associação sem fins lucrativos, que tem como missão contribuir para a construção de uma cidade mais sustentável, baseada na igualdade de acesso a direitos, promovendo a mobilidade e o uso da bicicleta como instrumento de transformação.
No formato de uma Associação dos Ciclistas Urbanos de São Paulo, a Ciclocidade foi fundada em novembro de 2009, a partir da reunião de dezenas de cidadãs e cidadãos atuantes na defesa da mobilidade por bicicletas, que perceberam a necessidade de uma entidade representativa para ampliar o alcance de suas ações individuais.
Trabalhamos pela construção de políticas públicas e iniciativas que atendam a mobilidade por bicicletas. Realizamos atividades e projetos que buscam fortalecer e propagar a cultura da bicicleta em todas as esferas da sociedade.
Queremos que todas e todos que circulam nas ruas tenham o direito à vida, segurança e conforto em seus deslocamentos. Defendemos atenção e benefícios crescentes para ciclistas e quem mais utilizar alternativas inteligentes de locomoção.
Juntxs, somos mais fortes
Acreditamos que a união das pessoas pode ajudar a transformar a realidade. A Ciclocidade é composta gente que utiliza ou gostaria de utilizar a bicicleta em São Paulo e acredita que a mobilidade urbana pode melhorar em nossa cidade.
Nossa entidade tem como princípio a participação ativa na construção dos processos que transformem para melhor a cidade em que vivemos, incluindo ciclistas definitivamente nas políticas públicas e nas iniciativas privadas. Desejamos ser um espaço vivo de pensamento, diálogo e ação para o benefício do ciclismo urbano.</t>
  </si>
  <si>
    <t>Daniel Guth (Diretor Geral)</t>
  </si>
  <si>
    <t>Fotografia</t>
  </si>
  <si>
    <t>Incidência nas eleições municipais de 2016, em parceria com a Cidadeapé: (1) pesquisa de prioridades para a mobilidade ativa durante as eleições - http://mobilidadeativa.org.br/consulta-publica/; (2) visita à equipe de campanha das candidatas e candidatos sobre essas prioridades; (3) promoção de debate público entre candidatxs no Cine Belas Artes; (4) análise dos programas de governos, debates e propaganda política dxs candidatxs dentro de uma coalização de entidades de mobilidade mais ampla; (5) carta de compromisso para vereadores com respeito à mobilidade ativa - http://mobilidadeativa.org.br/legislativo/
Manutenção da parceria com Cidadeapé para advocacy relacionado à mobilidade ativa, em especial na criação de plenárias entre integrantes dos movimentos de mobilidade a pé e por bicicletas em plenárias para definição de posicionamento público das duas entidades.
Participação em rede de entidades de mobilidade urbana para avaliação e proposição de metas para o Plano de Metas da gestão municipal 2017-2020. A Ciclocidade se focou em metas relacionadas à mobilidade por bicicletas, em metas de redução de mortes de trânsito e em metas de participação pública.
Participação no Conselho Municipal de Trânsito e Transportes - CMTT, com titularidade e suplência da cadeira de ciclistas e dentro do movimento #OcupaCMTT, formado principalmente por representantes da mobilidade a pé.
Formações em Ciclomobilidade, voltadas para ciclistas que querem mais informações sobre advocacy e cicloativismo, com pautas relacionadas à mobilidade ativa.</t>
  </si>
  <si>
    <t>A Ciclocidade possui três áreas principais de atuação: participação (advocacy), pesquisa e formação/cultura da bicicleta. Cada um dos eixos possui projetos e grupos de trabalho próprios.
Seguem links para as retrospectivas dos últimos três anos: http://bit.ly/2lbDRyE, http://bit.ly/2lbFV99, http://bit.ly/2jR9GLl</t>
  </si>
  <si>
    <t>Aliança Bike
ANTP - Associação Nacional de Transportes Públicos
Aromeiazero
Bike Anjo SP
Bike é Legal
Catraca Livre
Cebrap
CicloBr
Cidadeapé
Cidade dos Sonhos
Corrida Amiga
Coletivo Bike Zona Leste
Coletivo Bike Zona Oeste
Coletivo Bike Zona Sul
Coletivo CicloZN
Coletivo Periferia Invisível
DBMF Advogados
Dream BMX
Escola de Ativismo
Greenpeace
IAB-SP
IEMA
IDEC - Instituto Brasileiro de Defesa do Consumidor
ITDP Brasil
LabCidade
Laboratório de Mobilidade Sustentável (PROURB/UFRJ)
oGangorra
Portal Mobilize
Prefeitura do Município de SP (Bicicultura 2016)
Rede Bicicleta para Todos
Rede Nossa São Paulo
Sampapé
Sebrae SP (Campanha Bicicleta faz bem ao Comércio)
Sem Carro
Sesc Santo André
Transporte Ativo
UCB - União de Ciclistas do Brasil
Vá de Bike
WRI Cidades Sustentáveis</t>
  </si>
  <si>
    <t>ANTP - Associação Nacional de Transportes Públicos
Apé
Cidadeapé
Cidade Ativa
Corrida Amiga
Milalá
Pé de igualdade
Sampapé</t>
  </si>
  <si>
    <t>Ainda é cedo para saber quais as principais referências sobre mobilidade a pé no Brasil. ANTP, hoje, deve ser a referência mais forte. Das de São Paulo, talvez Cidadeapé e Cidade Ativa possam ser as grandes referências em breve.</t>
  </si>
  <si>
    <t>2017-05-17 16:39:00</t>
  </si>
  <si>
    <t>2017-05-17 17:24:50</t>
  </si>
  <si>
    <t>9048b8eddb</t>
  </si>
  <si>
    <t>5fb7704ad46fef33039b0b56aa918f4d</t>
  </si>
  <si>
    <t>Steve Nadayoshi</t>
  </si>
  <si>
    <t>Andarilho O Urbano</t>
  </si>
  <si>
    <t>stevenadayoshi@yahoo.com.br</t>
  </si>
  <si>
    <t>Incentivar outras pessoas</t>
  </si>
  <si>
    <t>Não tenho.</t>
  </si>
  <si>
    <t>Conhecer lugares a pé.</t>
  </si>
  <si>
    <t>Conhecer a cidade.Deixar de circular é matar um pouco a própria cidade.</t>
  </si>
  <si>
    <t>Nenhuma.
Mas eu tenho uma admiração pela corrida amiga.</t>
  </si>
  <si>
    <t>2017-05-14 23:52:25</t>
  </si>
  <si>
    <t>2017-05-15 00:07:49</t>
  </si>
  <si>
    <t>eff99c7cff</t>
  </si>
  <si>
    <t>e40abab1847627306103ffe83168016d</t>
  </si>
  <si>
    <t>Guilherme Rodrigues Mendes</t>
  </si>
  <si>
    <t>MobiliCidade JF</t>
  </si>
  <si>
    <t>mobilicidade@ymail.com</t>
  </si>
  <si>
    <t>Juiz de Fora (MG)</t>
  </si>
  <si>
    <t>O MobiliCidade JF é uma associação apartidária sem fins lucrativos. Buscamos a promoção da cidadania através do incentivo ao transporte à propulsão humana e da educação para o trânsito. Acreditamos na integração dos meios de transporte e do uso da bicicleta como sendo parte da solução dos problemas do transporte urbano.
Através da coleta de dados e ações socioeducativas procuramos colaborar com o desenvolvimento de melhores condições de mobilidade, demonstrando os benefícios do uso seguro da bicicleta seja como transporte, lazer, esporte ou estilo de vida</t>
  </si>
  <si>
    <t>Bacharel em Direito e Técnico em Prótese Dentária</t>
  </si>
  <si>
    <t>Campanhas de Informação
Vaga Viva
Projeto sobre Políticas Públicas: Avenida do Lazer(BemComumLazer)</t>
  </si>
  <si>
    <t>Escola Bike Anjo
Bicicletada
Contagem de Ciclistas
Projeto sobre Políticas Públicas: Ciclorrota 
Desafio Intermodal
Coletivas (empréstimo gratuito de bicicletas)
SEMOB - Seminário de Mobilidade por Bicicletas</t>
  </si>
  <si>
    <t>Bike Anjo
UCB - União dos Ciclistas do Brasil
SETTRA - Secretaria de Transporte e Trânsito
CES/JF - Centro de Ensino Superior
Funalfa
Sátia
Empresas locais</t>
  </si>
  <si>
    <t>Cidadeapé - SP</t>
  </si>
  <si>
    <t>Estamos gratos pela oportunidade de aprendizado e parceria.</t>
  </si>
  <si>
    <t>2017-05-12 21:03:26</t>
  </si>
  <si>
    <t>2017-05-12 21:37:31</t>
  </si>
  <si>
    <t>2804:14c:fc80:92b3:6077:bfaa:d4cf:77d1</t>
  </si>
  <si>
    <t>931dbaf6e320c3f7ea7376e2f03efc81</t>
  </si>
  <si>
    <t>Márcio Marcelo de Morais Junior</t>
  </si>
  <si>
    <t>Go! Running Tours São Paulo</t>
  </si>
  <si>
    <t>saopaulo@gorunningtours.com</t>
  </si>
  <si>
    <t>Trazer alegria, diversão e conhecimento aos nossos clientes, através de passeios correndo pela cidade de São Paulo.</t>
  </si>
  <si>
    <t>Turismo</t>
  </si>
  <si>
    <t>Bacharel em Ciências Biológicas</t>
  </si>
  <si>
    <t>Passeios turísticos correndo pela cidade de São Paulo</t>
  </si>
  <si>
    <t>Parceria para divulgação</t>
  </si>
  <si>
    <t>Viare Travel</t>
  </si>
  <si>
    <t>Corrida Amiga
Cidade Ativa
Sampapé</t>
  </si>
  <si>
    <t>2017-05-11 16:18:16</t>
  </si>
  <si>
    <t>2017-05-11 19:24:40</t>
  </si>
  <si>
    <t>a6ad071ed4</t>
  </si>
  <si>
    <t>738754c746d3af86700d038d3574b2f1</t>
  </si>
  <si>
    <t>Camila Souza Dantas Mota</t>
  </si>
  <si>
    <t>Programa Educando e Valorizando a Vida, projeto de extensão da Universidade Estadual de Goiás</t>
  </si>
  <si>
    <t>prof.camiladantas@gmail.com</t>
  </si>
  <si>
    <t>GO</t>
  </si>
  <si>
    <t>Goiânia (GO)</t>
  </si>
  <si>
    <t>A Universidade está presente em 42 municípios: Centro de Ensino e Aprendizagem em Rede - CEAR; UEG CÂMPUS ANÁPOLIS DE CIÊNCIAS EXATAS E TECNOLÓGICAS - HENRIQUE SANTILLO; UEG CÂMPUS ANÁPOLIS DE CIÊNCIAS SOCIOECONÔMICAS E HUMANAS; UEG CÂMPUS APARECIDA DE GOIÂNIA; UEG CÂMPUS CALDAS NOVAS; UEG CÂMPUS CAMPOS BELOS; UEG CÂMPUS CERES; UEG CÂMPUS CRIXÁS; UEG CÂMPUS EDÉIA; UEG CÂMPUS FORMOSA; UEG CÂMPUS GOIANÉSIA; UEG CÂMPUS GOIÂNIA- ESEFFEGO; UEG CÂMPUS GOIÂNIA- LARANJEIRAS; UEG CÂMPUS CORA CORALINA; UEG CÂMPUS INHUMAS; UEG CÂMPUS IPAMERI; UEG CÂMPUS IPORÁ; UEG CÂMPUS ITABERAÍ; UEG CÂMPUS ITAPURANGA; UEG CÂMPUS ITUMBIARA; UEG CÂMPUS JARAGUÁ; UEG CÂMPUS JATAÍ; UEG CÂMPUS JUSSARA; UEG CÂMPUS JUSSARA; UEG CÂMPUS LUZIÂNIA; UEG CÂMPUS MINAÇU; UEG CÂMPUS MINEIROS; UEG CÂMPUS MORRINHOS; UEG CÂMPUS NIQUELÂNDIA; UEG CÂMPUS PALMEIRAS DE GOIÁS; UEG CÂMPUS PIRENÓPOLIS; UEG CÂMPUS PIRES DO RIO; UEG CÂMPUS PORANGATU; UEG CÂMPUS POSSE; UEG CÂMPUS QUIRINÓPOLIS; UEG CÂMPUS SANCLERLÂNDIA; UEG CÂMPUS SANTA HELENA; UEG CÂMPUS SÃO LUÍS DE MONTES BELOS; UEG CÂMPUS SÃO MIGUEL DO ARAGUAIA; UEG CÂMPUS SILVÂNIA; UEG CÂMPUS TRINDADE; UEG CÂMPUS URUAÇU.</t>
  </si>
  <si>
    <t>Promover a valorização da vida no trânsito por meio de avaliações e ações de educação voltadas à sociedade.</t>
  </si>
  <si>
    <t>Hugo Paraguassu Serradourada</t>
  </si>
  <si>
    <t>Geografo</t>
  </si>
  <si>
    <t>Encontros e Fóruns</t>
  </si>
  <si>
    <t>Palestras, projetos</t>
  </si>
  <si>
    <t>Detran/GO, Cetran/GO, FGM, ANTP/GO, UFG, IFG, SECIMA, AMT/GO.</t>
  </si>
  <si>
    <t>NÃO</t>
  </si>
  <si>
    <t>CIDADE A PÉ</t>
  </si>
  <si>
    <t>NADA. ADORAMOS A PARTICIPAÇÃO DO SUPERANDO NO ÚLTIMO ENCONTRO QUE REALIZAMOS NA CIDADE DE GOIÂNIA.</t>
  </si>
  <si>
    <t>2017-05-11 14:44:06</t>
  </si>
  <si>
    <t>2017-05-11 15:19:47</t>
  </si>
  <si>
    <t>5c1545ab13</t>
  </si>
  <si>
    <t>1fba1efa2b587d6a1b15625b2cbf2283</t>
  </si>
  <si>
    <t>Paula Godoy</t>
  </si>
  <si>
    <t>GET - Grupo de Estudos em Transporte da UFPR</t>
  </si>
  <si>
    <t>paula.godoy123@gmail.com</t>
  </si>
  <si>
    <t>Missão: Contribuir com a Comunidade Acadêmica, a Sociedade e o Setor Público para a geração, disseminação e aplicação de conhecimentos em Transportes capazes promover a mobilidade sustentável de pessoas e recursos.
Dentro das área de Transportes, desde a Infraestrutura e Operação, até Sustentabilidade, o GET é um grupo dedicado a estudos em tópicos avançados, promoção e criação de eventos acadêmicos e prestação de serviços voluntários, buscando não apenas oferecer uma melhor formação acadêmica aos alunos e alunas com Ensino, Pesquisa e Extensão, mas também ser referência nessas áreas.
Visão: Tornar-se referência Brasileira em estudos, pesquisas e formação na área de Transportes.</t>
  </si>
  <si>
    <t>Participação em eventos, discussões sobre o tema, divulgação de noticias sobre o tema e pesquisas.</t>
  </si>
  <si>
    <t>Realizamos muitos eventos de roda de conversa sobre temas da atualidade como redução da velocidade no espaço urbano, gestão da demanda por viagens e temas relacionados ao transporte público e mobilidade sustentável. Promovemos cursos de extensão, como de softwares de simulação como Vissim, ou o Civil 3D da AutoDesk. Incentivamos a discussão dos temas de transporte, mobilidade e segurança viária dentro do âmbito acadêmico, com divulgação de campanhas como Maio Amarelo, e realizamos até uma campanha de doação de sangue para vitimas de acidente de trânsito.</t>
  </si>
  <si>
    <t>Observatório Nacional de Segurança de Viária, Departamento de Transportes da UFPR, ONG Corrida Amiga e ITDP</t>
  </si>
  <si>
    <t>Corrida Amiga e Cidade a pé</t>
  </si>
  <si>
    <t>2017-05-08 22:17:33</t>
  </si>
  <si>
    <t>2017-05-08 22:41:20</t>
  </si>
  <si>
    <t>2804:14c:87b4:a60a:a98c:e484:47f:2621</t>
  </si>
  <si>
    <t>ed24add5ea107e73d3486a1a4b275a6a</t>
  </si>
  <si>
    <t>INCITI -  Inovação e Pesquisa para as Cidades</t>
  </si>
  <si>
    <t>info@inciti.org</t>
  </si>
  <si>
    <t>O INCITI – Pesquisa e Inovação para as Cidades é uma rede de pesquisadores da Universidade Federal de Pernambuco – UFPE que tem como objetivo incitar, junto a diversos setores da sociedade, novos conhecimentos capazes de transformar a vida nas cidades. O INCITI conta com profissionais dos mais diversos campos do conhecimento, provenientes de vários grupos de pesquisa de universidades nacionais e internacionais. O grupo inova em procedimentos aplicados a pesquisa e desenvolvimento em desenvolvimento urbano, associado ao desenvolvimento social e tecnológico e ações metabolizadoras de transformações.
MISSÃO
O INCITI visa catalisar conhecimentos e conceber soluções colaborativas para constituir cidades inclusivas, sustentáveis e felizes.</t>
  </si>
  <si>
    <t>Tecnologia da Informação</t>
  </si>
  <si>
    <t>Graduada em Arquitetura e Urbanismo pela Universidade Federal do Paraná (1977), possui mestrado em Planejamento Urbano e Regional pela COPPE -Universidade Federal do Rio de Janeiro (1979) e doutorado em Sociologia Urbana na University of Oxford (1989). Desenvolveu estágios de pós-doutorado na Bartlett School of Architecture - UCL, London (1995) e Faculty of Architecture da University of Sydney, Australia (2005).</t>
  </si>
  <si>
    <t>Projeto do Parque Capibaribe ( http://inciti.org/pt/parque-capibaribe/ )</t>
  </si>
  <si>
    <t>Provocações Urbanas ( http://inciti.org/pt/provocacoes-urbanas/ )
Urban Thinkers Campus Recife (http://inciti.org/pt/utc-recife/)
A Face Noturna da Cidade ( http://inciti.org/pt/a-face-noturna-da-cidade/ )</t>
  </si>
  <si>
    <t>Interação com a população local</t>
  </si>
  <si>
    <t>ONU Habitat, Ministério da Cultura, Universidade Federal de Pernambuco, Universidade Federal Rural de Pernambuco, Prefeitura da Cidade de Recife, Secretaria de Desenvolvimento Sustentável e Meio Ambiente, Banco Safra, COBH Capibaribe – Comitê da Bacia Hidrográfica do Rio Capibaribe, Instituto Federal de Pernambuco, Universidade Federal da Paraíba, Universidade Politécnica da Catalunha, Oxford Brookes University, Marseille Université, Escola das Cidades- SP, AESO - Barros Melo, UNINASSAU, AMECICLO, CEPE, SEBRAE, ConCrepoxi, Coco de Umbigada, 3Ecologias, Visão Mundial, Associação de Moradores por Amor às Graças, Observatório das Cidades, Grupo - Caminhadas Domingueiras, Jane Walk's - Recife / ,  NEG/UFPE- Núcleo de Estudos em Espaço e Gênero, Porto Digital, Paço de Frevo, Marco Zero Conteúdo.</t>
  </si>
  <si>
    <t>Grupo - Caminhadas Domingueiras; Jane Walk's - Recife / NEG/UFPE- Núcleo de Estudos em Espaço e Gênero.</t>
  </si>
  <si>
    <t>Mobilize Brasil; Como Anda; Jane Walk's Recife; Cidade a Pé - ASSOCIAÇÃO PELA MOBILIDADE A PÉ EM SÃO PAULO; Caminhada da Troca de Saberes; LABMOB; Corrida Amiga.</t>
  </si>
  <si>
    <t>2017-05-05 17:15:51</t>
  </si>
  <si>
    <t>2017-05-05 18:37:15</t>
  </si>
  <si>
    <t>45eb60734c</t>
  </si>
  <si>
    <t>ccd7dfd4008e4f8cf4b4cc020815bad7</t>
  </si>
  <si>
    <t>Ricardo Corrêa</t>
  </si>
  <si>
    <t>TcUrbes</t>
  </si>
  <si>
    <t>ricardo@tcurbes.com.br</t>
  </si>
  <si>
    <t>SOMOS UMA EMPRESA DE PLANEJAMENTO URBANO QUE BUSCA TRANSFORMAR AS CIDADES ATRAVÉS DE SERVIÇOS QUE GERAM ALTO IMPACTO SOCIAL E AMBIENTAL.</t>
  </si>
  <si>
    <t>Mestrado. Planejamento Urbano Regional - FAU USP</t>
  </si>
  <si>
    <t>Planos de Mobilidade, projetos de ruas comerciais,etc</t>
  </si>
  <si>
    <t>nenhuma</t>
  </si>
  <si>
    <t>Insntituo Ethos, instiruto de energia e meio ambiente, Agencia Nacional de Transporte Públicos.</t>
  </si>
  <si>
    <t>Corrida amiga, Cidade Ativa, Sampapé</t>
  </si>
  <si>
    <t>2017-05-03 22:05:46</t>
  </si>
  <si>
    <t>2017-05-03 22:27:57</t>
  </si>
  <si>
    <t>5bd20a9537</t>
  </si>
  <si>
    <t>4ede37c5afd906bdbe8ebdb1a7cb0609</t>
  </si>
  <si>
    <t>Guilherme Tampieri</t>
  </si>
  <si>
    <t>UCB - União de Ciclistas do Brasil</t>
  </si>
  <si>
    <t>uniaodeciclistasdobrasil@gmail.com</t>
  </si>
  <si>
    <t>Balneário Camboriú (SC)</t>
  </si>
  <si>
    <t>Nos 26 estados + DF, em centenas de cidades.</t>
  </si>
  <si>
    <t>André Geraldo Soares</t>
  </si>
  <si>
    <t>Não sei.</t>
  </si>
  <si>
    <t>Participação em campanhas de outras organizações.</t>
  </si>
  <si>
    <t>Campanhas, projetos, processos em geral.</t>
  </si>
  <si>
    <t>Não é o foco de atuação.</t>
  </si>
  <si>
    <t>Pesquisas de organizações locais</t>
  </si>
  <si>
    <t>Bike Anjo, Transporte Ativo, Corrida Amiga, ITDP Brasil, WRI Cidades Sustentáveis, Mobilize, Vá de Bike e as organizações que compõem a UCB.</t>
  </si>
  <si>
    <t>Sim. Corrida Amiga, Sampa pé, Desvelocidades e outras (não é na cidade, mas geral).</t>
  </si>
  <si>
    <t>Fazer junto, desde o início, a campanha. Ou seja, desenha-lá colaborativamente com outras organizações.</t>
  </si>
  <si>
    <t>2017-05-03 12:17:42</t>
  </si>
  <si>
    <t>2017-05-03 12:40:31</t>
  </si>
  <si>
    <t>2804:7f2:2884:196a::1</t>
  </si>
  <si>
    <t>7a3bc154186563facd31e2640e07e827</t>
  </si>
  <si>
    <t>Chantal Brissac</t>
  </si>
  <si>
    <t>Pro Coletivo</t>
  </si>
  <si>
    <t>procoletivo@gmail.com</t>
  </si>
  <si>
    <t>Nossa missão é estimular, conscientizar e orientar a escolha das pessoas pelo uso de diferentes modais no deslocamento diário nas cidades, proporcionando o bem-estar coletivo. Queremos incentivar, por meio da quebra de paradigmas e preconceitos, o uso do transporte público, do pedestrianismo e da bicicleta nas metrópoles, especialmente em São Paulo. 
Apoiamos a “cidadania ativa”. As sociedades com cidadãos ativos funcionam melhor do que as que estão voltadas para o individual por promoverem a solidariedade, a empatia e a preocupação com o próximo e com o meio ambiente.</t>
  </si>
  <si>
    <t>Jornalismo e Publicidade pela Faculdade de Comunicação Cásper Líbero</t>
  </si>
  <si>
    <t>Temos no blog a seção "Gente Pro Coletivo", com entrevistas com pessoas que vivem a mobilidade de uma forma inteligente e sustentável, e focamos em pedestrianistas e andarilhos. Também temos como meta a multiplicação de programas de pedestrianismo e roteiros culturais a pé.</t>
  </si>
  <si>
    <t>Campanha para disseminar a importância do uso do transporte coletivo; programa BUSANJO, que incentiva as pessoas a orientar e ajudar outras no modal "ônibus"; palestras e workshops; produção de conteúdos digitais e impressos sobre mobilidade para empresas e instituições.</t>
  </si>
  <si>
    <t>Nossas parcerias ainda não envolvem instituições, mas pessoas, profissionais. Estamos em busca de parceiros (organizações) para seguir com alguns projetos.</t>
  </si>
  <si>
    <t>Carona a pé/Corrida Amiga/Como anda</t>
  </si>
  <si>
    <t>Corrida Amiga/Como Anda</t>
  </si>
  <si>
    <t>Apenas parabéns pela iniciativa e o belo trabalho, que gostaríamos de conhecer mais profundamente.</t>
  </si>
  <si>
    <t>2017-04-26 20:35:16</t>
  </si>
  <si>
    <t>2017-04-26 21:24:23</t>
  </si>
  <si>
    <t>9bf746b5e1</t>
  </si>
  <si>
    <t>305dc388701fc2acef742ee992486b77</t>
  </si>
  <si>
    <t>Adriano Akira Ferreira Hino</t>
  </si>
  <si>
    <t>Grupo de Pesquisa em Atividade Física e Qualidade de Vida</t>
  </si>
  <si>
    <t>akira.hino@pucpr.br</t>
  </si>
  <si>
    <t>Encontrar formas de promover atividade física</t>
  </si>
  <si>
    <t>Adriano Akira F. Hino</t>
  </si>
  <si>
    <t>Desenvolvimento de pesquisas que forneçam evidências sobre as melhorias necessárias</t>
  </si>
  <si>
    <t>Compreensão de como as características do ambiente urbano podem afetar a atividade física</t>
  </si>
  <si>
    <t>Universidade Federal do Paraná
UTFPr
Universidade Federal de La Frontera
Secretaria Municipal de Esporte e Lazer e Juventude</t>
  </si>
  <si>
    <t>2017-04-22 17:45:24</t>
  </si>
  <si>
    <t>2017-04-22 17:56:01</t>
  </si>
  <si>
    <t>861dbdfe43</t>
  </si>
  <si>
    <t>1f0e74cc7453348249d3f54233cd4450</t>
  </si>
  <si>
    <t>Nibia Cardoso</t>
  </si>
  <si>
    <t>Giro Urbano</t>
  </si>
  <si>
    <t>nibeca@gmail.com</t>
  </si>
  <si>
    <t>Ajudar a conscientizar os cidadãos e promover transformações dos espaços urbanos e do comportamento, contribuindo para a maior qualidade de vida e sustentabilidade das cidades.</t>
  </si>
  <si>
    <t>É uma organização do "eu sozinha" que num primeiro momento pretende encontrar outras pessoas com o mesmo objetivo para formar um coletivo, e num futuro poderia se transformar em um negócio, voltado ao espaço urbano, como a empresa Sartrápia.</t>
  </si>
  <si>
    <t>Superior, pós graduada</t>
  </si>
  <si>
    <t>Instagram. Anteriormente estava com um site/blog, mas estou revendo a questão do domínio. por isso está fora do ar.</t>
  </si>
  <si>
    <t>Apenas mobilização através de compartilhamento de conteúdo. Tenho algumas campanhas pensadas (comportamento nos transportes, por exemplo), para às quais precisaria de outros colegas  para trabalharmos juntos criando ações e operacionalizando. Promovi um mapeamento de edifícios com bicicletário em uma plataforma gratuita (mapme), mas logo saiu do ar, pois ela se tornou paga, o que prejudicou o trabalho. A primeira ação mais prática que poderei participar é a calçada cilada.</t>
  </si>
  <si>
    <t>Também tenho algumas campanhas/ações para os quais solicitarei a ajuda de amigos. Ação educacional para tirar dúvidas sobre reciclagem do lixo doméstico, ação para disponibilizar agasalhos em cabides para proteger moradores de rua no inverno, ação para inibir o uso de skates e bikes num rinque de patinação exclusivo que sempre tem as regras desrespeitadas.</t>
  </si>
  <si>
    <t>Caminha Rio, Transporte Ativo (embora esteja mais relacionado a bike) e ITDP (mobilidade urbana em geral)</t>
  </si>
  <si>
    <t>Especificamente sobre mobilidade a pé, não tenho uma referência relevante. Considero o ITDP uma grande referência em termos de mobilidade urbana, em geral</t>
  </si>
  <si>
    <t>Tenho imensa dificuldade de encontrar cursos gratuitos no Rio de Janeiro sobre o tema mobilidade. O do IED, ministrado pela líder do ITDP, é extremamente caro e nunca forma turma. Encontrei alguns cursos online, mas não tive referências. Um deles estou fazendo o módulo gratuito para ver se gosto e pago o restante do conteúdo. Um curso presencial gratuito que encontrei é o da Casa Fluminense, mas é voltado a políticas públicas e apenas um dos módulos é sobre mobilidade. Além disso, eles selecionam os alunos de acordo com o território. Não fui selecionada no ano passado. Esse ano, trabalhei como freelancer para eles, e por isso, me reservaram uma vaga. O problema é que o curso é em horário comercial e não poderei fazer pois estou trabalhando. Em São Paulo vejo que existem mais ensino informal. No Rio, vejo mestrado, que não é o meu objetivo.</t>
  </si>
  <si>
    <t>2017-04-11 23:45:59</t>
  </si>
  <si>
    <t>2017-04-12 00:26:52</t>
  </si>
  <si>
    <t>0f2f18a361</t>
  </si>
  <si>
    <t>49f68afaebd5de0eed9e949f36558536</t>
  </si>
  <si>
    <t>José Walker</t>
  </si>
  <si>
    <t>caminhada.org</t>
  </si>
  <si>
    <t>contatocaminhada@gmail.com</t>
  </si>
  <si>
    <t>Incentivar a caminhada como meio de transporte</t>
  </si>
  <si>
    <t>Denúncia de irregularidades em equipamentos urbanos</t>
  </si>
  <si>
    <t>2017-04-11 23:07:15</t>
  </si>
  <si>
    <t>2017-04-11 23:21:08</t>
  </si>
  <si>
    <t>85ebcd178f</t>
  </si>
  <si>
    <t>aa4a0a989c7c65b99f339e04d2c447b7</t>
  </si>
  <si>
    <t>Diego Pessoa</t>
  </si>
  <si>
    <t>Desvelocidades</t>
  </si>
  <si>
    <t>desvelocidades@gmail.com</t>
  </si>
  <si>
    <t>Nós (re)clamamos pela diminuição das velocidades nas ruas. Queremos ruas a 30, 20, 15, 10km/h. Nossa atuação se pauta por sete princípios e um fim. 
Princípios
1. Antes de tudo, que os espaços públicos das cidades sejam espaços comuns
2. As cidades devem recuperar seus espaços perdidos
3. Que as cidades também sejam das crianças: brinquem, usem e abusem
4. Ruas a 30 para recuperar a calma, o silêncio e a vida
5. Bairros a 30: a proximidade e o comércio local
6. Cidades a 30 como estratégia para melhorar a qualidade de vida
7. De 40 a 60 km/h: a cidade contendo a velocidade
Fim
8. Onde permitir mais de 60 km/h, já não pode ser chamado de cidade.</t>
  </si>
  <si>
    <t>Mobilidade Urbana</t>
  </si>
  <si>
    <t>Na medida em que (re)clamamos pela diminuição das velocidades nas ruas, naturalmente passamos a ideia de que a cidade deve ser um lugar de encontros entre pessoas, as cidades devem ser de e para pessoas, o que implica na ocupação dos espaços públicos onde a mobilidade ativa é a principal forma. Nossa atuação hoje se dá principalmente pela comunicação, oficinas, ações diretas e publicação de artigos.</t>
  </si>
  <si>
    <t>Novamente, a atuação hoje se dá principalmente pela comunicação, oficinas, ações diretas e publicação de artigos.
Em dezembro de 2016 realizamos uma oficina durante o BH BiciFest 2016, cujo objetivo foi de ativação do desejo por cidades mais calmas e lentas. No mês de abril iremos apresentar três trabalhos no Fórum Mundial da Bicicleta 6, na Cidade do México. Uma oficina nos moldes da ativação do desejo por cidades mais calmas e lentas, uma ação direta com carros, e a proposição de uma rede que trabalhe pelas desvelocidades. Ainda, temos um artigo aprovado para congresso da ANTP em junho de 2017.</t>
  </si>
  <si>
    <t>União de Ciclistas do Brasil (UCB), Associação dos Ciclistas Urbanos de Belo Horizonte (BH em Ciclo), Bike Anjo BH, Movimento Nossa BH.</t>
  </si>
  <si>
    <t>Sim. Movimento Nossa BH, BHpés.</t>
  </si>
  <si>
    <t>Como Anda, Cidadeapé, Sampa a pé, CorridaAmiga, BHPés.</t>
  </si>
  <si>
    <t>2017-04-04 00:51:53</t>
  </si>
  <si>
    <t>2017-04-04 01:06:47</t>
  </si>
  <si>
    <t>9a5c8792ac</t>
  </si>
  <si>
    <t>9f50b821574d3250c1f3128547f02ee9</t>
  </si>
  <si>
    <t>Guido von der Heyde</t>
  </si>
  <si>
    <t>Opus soluções em acessibilidade</t>
  </si>
  <si>
    <t>opusacessibilidade@gmail.com</t>
  </si>
  <si>
    <t>Procurando oferecer soluções em acessibilidade urbana e na arquitetura é que Opus Acessibilidade foi criada, objetivando atender a um mercado ainda carente de serviços especializados neste setor, que visa proporcionar de maneira autônoma, independente e segura do ambiente à maior quantidade possível de pessoas independente da idade, estatura ou limitação de mobilidade ou percepção, e que para serem acessíveis todos os espaços, edificações, mobiliário e equipamentos urbanos que vierem a ser projetados, construídos, montados ou implantados, bem como as reformas e ampliações de edificações e equipamentos urbanos deverão atender a nova NBR 9050/2015 válida a partir de 11/10/2015 e também ao Decreto Federal nº 5.296 de 2 de dezembro de 2004 que estabelece normas gerais e critérios básicos para a promoção da acessibilidade das pessoas portadoras de deficiência ou com mobilidade reduzida e ainda a Lei complementar nº 678 de 22 de agosto de 2011 que instituiu o Plano Diretor de Acessibilidade de Porto Alegre, que se constitui de normas gerais e critérios básicos destinados a promover a acessibilidade das pessoas com deficiência ou com mobilidade reduzida, e que segundo o IBGE 23,9% dos brasileiros declararam algum tipo de deficiência no censo de 2011, população considerável em se tratando de público economicamente ativo.</t>
  </si>
  <si>
    <t>Arquiteto</t>
  </si>
  <si>
    <t>1.	Projeto executivo de acessibilidade. (Memorial descritivo, especificações técnicas, planilha orçamentária, cronograma físico financeiro, etc).
2.	Consultoria e laudo de acessibilidade. (Levantamento e check list).
3.	Montagem de piso tátil, mapa tátil e de desenho universal.(Braile, Libras, etc.)
4.	Obra civil de adaptação as Normas. (Rampas, sanitário adaptados, transporte vertical, etc).</t>
  </si>
  <si>
    <t>Instituições de Ensino</t>
  </si>
  <si>
    <t>2017-03-17 23:32:02</t>
  </si>
  <si>
    <t>2017-03-17 23:51:56</t>
  </si>
  <si>
    <t>3d15fc2f23</t>
  </si>
  <si>
    <t>d0190ac3e951c84a4ff4125e16fb2d5b</t>
  </si>
  <si>
    <t>Carolina Queiroz</t>
  </si>
  <si>
    <t>MobiRio - Associação Carioca pela Mobilidade Ativa</t>
  </si>
  <si>
    <t>alo.mobirio@gmail.com</t>
  </si>
  <si>
    <t>Dentre os objetivos da MobiRio destacam-se a promoção da união dos ciclistas e dos usuários de modos ativos; o levantamento de demandas; a abertura de diálogo junto ao poder público; a proposição e o acompanhamento de projetos da rede de mobilidade ativa e a divulgação da cultura da bicicleta e dos modos ativos; entre outros.</t>
  </si>
  <si>
    <t>Arquiteta e urbanista</t>
  </si>
  <si>
    <t>A associação foi fundada em janeiro de 2017 e ainda não tem ações concluídas neste tema.</t>
  </si>
  <si>
    <t>SampaPé, Cidade à pé, Corrida Amiga</t>
  </si>
  <si>
    <t>Não conseguimos preencher o campo 8 com nosso ano de fundação (2017)</t>
  </si>
  <si>
    <t>2017-02-14 18:50:42</t>
  </si>
  <si>
    <t>2017-02-14 19:09:06</t>
  </si>
  <si>
    <t>3a027a7439</t>
  </si>
  <si>
    <t>c4b485e9bde4a36c444017c69e9cfab4</t>
  </si>
  <si>
    <t>Nelson Reis</t>
  </si>
  <si>
    <t>OMA-BRASIL</t>
  </si>
  <si>
    <t>nelsonrreis@yahoo.com.br</t>
  </si>
  <si>
    <t>MISSÃO
Buscar a excelência na qualidade de suas ações, promover soluções para os problemas sócio ambientais, estimular o uso eficiente de energia, preservar o meio ambiente com ética e competência, promover parcerias e fomentar o desenvolvimento humano.
OBJETIVOS
- Efetivar a produção e a divulgação de informações e conhecimentos técnicos e científicos ligados aos transportes, meio ambiente e ao uso eficiente de energia, inclusive as energias alternativas;
- Realizar consultorias e assessorias;
- Desenvolver e executar projetos nas áreas de transporte, energia, meio ambiente e promoção humana;
- Elaborar Planejamento e implantação de projetos orientados para o desenvolvimento social e econômico, ambientalmente auto sustentáveis;
- Promover a inclusão social de comunidades de baixa renda e o combate à pobreza;
- Ministrar treinamento, capacitação e difusão da educação;
- Preservar e promover o patrimônio histórico e cultural relacionados às suas áreas de atuações.</t>
  </si>
  <si>
    <t>Nelson Rodrigues dos Reis Filho</t>
  </si>
  <si>
    <t>Doutorando em Engenharia Cilvil, Mestre em Engenharia de Transportes e Engenheiro Agrimensor</t>
  </si>
  <si>
    <t>passeios ciclísticos e trilhas</t>
  </si>
  <si>
    <t>Ficamos voltados às participações em Comitês de Bacias Hidrográficas nos últimos 12 meses</t>
  </si>
  <si>
    <t>Via Pedal</t>
  </si>
  <si>
    <t>2017-01-26 10:37:35</t>
  </si>
  <si>
    <t>2017-01-26 10:55:56</t>
  </si>
  <si>
    <t>bdfb17613b</t>
  </si>
  <si>
    <t>8667ef6c0dc459772cb4fc5f21fc69d8</t>
  </si>
  <si>
    <t>Sheila Calgaro</t>
  </si>
  <si>
    <t>Cidade Lúdica</t>
  </si>
  <si>
    <t>sheila@cidadeludica.com.br</t>
  </si>
  <si>
    <t>O movimento Cidade Lúdica pretende promover, articular, multiplicar, fortalecer e empoderar ações realizadas por coletivos, projetos, núcleos, entidades e agentes sociais que buscam ressignificar, transformar e evoluir a cidade como local pertencimento e de vivência lúdica e coletiva.
Nascemos da articulação entre coletivos e transformadores sociais e pretendemos criar uma rede que se ajude mutualmente e fortaleça as ações realizadas na cidade. 
Acreditamos que uma cidade lúdica é um espaço de ações criativas, de relações colaborativas, de mudança social, de inclusão e de união. Queremos uma cidade para todxs: negros, brancos, indígenas, imigrantes, mulheres, homens, comunidade LGBTQ, crianças, idosos, pessoas em situação de rua, pessoas com deficiência física. Unimos forças com aqueles que também lutam por uma cidade mais acolhedora, mais sustentável e mais lúdica.
Somos uma rede orgânica que vive a cidade de forma ativa, colocando a “mão na massa”. Sabemos que juntos podemos restaurar áreas verdes, gerar cultura, promover cidadania e criar ações formativas, humanas, integradoras e lúdicas.</t>
  </si>
  <si>
    <t>Eventos, debates, oficinas e rodas de conversas</t>
  </si>
  <si>
    <t>Todas as nossas ações estão listadas aqui: http://cidadeludica.com.br/category/nossas-acoes/</t>
  </si>
  <si>
    <t>Cidadeapé
Sampapé
CicloZN
CicloBR
Bike Anjo
Bike Zona Sul
BH em Ciclo</t>
  </si>
  <si>
    <t>2017-01-24 14:01:51</t>
  </si>
  <si>
    <t>2017-01-24 14:09:38</t>
  </si>
  <si>
    <t>235ce02ad6</t>
  </si>
  <si>
    <t>5da0db8305cc740850894512944656dc</t>
  </si>
  <si>
    <t>Radarani Oliveira</t>
  </si>
  <si>
    <t>Gelateratura</t>
  </si>
  <si>
    <t>gelateratura@gmail.com</t>
  </si>
  <si>
    <t>A Gelateratura é um projeto que propõe instalar geladeiras recheadas de livros na cidade de Goiânia.
As carcaças de geladeiras serão recolhidas (encontradas na rua, doadas pela comunidade ou pelo  Cata-Treco/Comurg)  e  passam  por  um  processo  de  customização,  sendo  devidamente pintadas e ornadas. Por fim, as geladeiras são recheadas de livros (também adquiridos através de doações) e instaladas   nas ruas à disposição da comunidade.
O intuito é incentivar a leitura e promover a troca de conhecimento de forma convidativa, criativa e lúdica. E ainda, estimular hábitos que proporcionem a melhoria da cidade onde vivemos, através da “cultura do cuidar”. Os livros são gratuitos e a proposta é que as pessoas levem livros para casa, troquem ou doem os livros que não utilizam mais. As Gelateraturas são acessíveis 24 horas por dia, de forma não burocrática e prazerosa.</t>
  </si>
  <si>
    <t>O projeto propõe realizar passeios a pé pela cidade com o intuito de realizar um mapeamento colaborativo de locais de produções e manifestações artísticas e culturais relevantes em Goiânia. A partir desse mapeamento são definidos os locais de instalação das Gelateraturas.</t>
  </si>
  <si>
    <t>O Projeto propõe atividades que fortaleçam a troca de conhecimentos e atividades colaborativas,  possibilitando  uma formação  humana  e cidadã e potencializando  as  relações  e desenvolvimento pessoal e coletivo.
Além disso, visa um trabalho de formação, pois as pessoas que acessarem os livros dispostos nas Gelateraturas poderão desenvolver o gosto pela leitura e pela reflexão crítica, transformando disposições previamente dadas pela sociedade. Possui, portanto, um caráter educativo, cultural e de cidadania, sendo uma ferramenta de mudança social.
A finalidade deste Projeto é fomentar, através das Gelateraturas, espaços não convencionais de cultura que incentivem a leitura e a arte de maneira democrática. Visto que o indivíduo é um produto  da  cultura,  da  sociedade  e  das  próprias  experiências,  queremos  potencializar  ações coletivas em prol da comunidade, que provoquem reflexões de uma forma criativa, divertida e diferenciada.</t>
  </si>
  <si>
    <t>Universidade Federal de Goiás; Sobreurbana; Coletivo Centopéia; RMTC</t>
  </si>
  <si>
    <t>Sobreurbana</t>
  </si>
  <si>
    <t>Cidade Ativa; Cidade a Pé</t>
  </si>
  <si>
    <t>2016-12-01 16:36:21</t>
  </si>
  <si>
    <t>2016-12-01 17:01:46</t>
  </si>
  <si>
    <t>bcf1514ab1</t>
  </si>
  <si>
    <t>0f03e8bffabb0ed06b1880e8d663b8d7</t>
  </si>
  <si>
    <t>Gheysa Prado</t>
  </si>
  <si>
    <t>Projetos para Pessoas</t>
  </si>
  <si>
    <t>gheysa.p@gmail.com</t>
  </si>
  <si>
    <t>Promover parcerias criativas na UTFPR, com outras universidades, empresas e instituições públicas
Realizar encontros inspiradores sobre colaboração, modos de vida e felicidade
Estimular o desenvolvimento e disseminação de pesquisas, ações e projetos sociais, ambientais e culturalmente relevantes</t>
  </si>
  <si>
    <t>Design</t>
  </si>
  <si>
    <t>Projeto de Extensão</t>
  </si>
  <si>
    <t>Participação em palestras e oficinas
Disciplinas em cursos de graduação em Design 
Participação em projetos de intervenção urbana</t>
  </si>
  <si>
    <t>Participação em palestras e oficinas
Disciplinas em cursos de graduação em Design 
Exibição de documentários diversos com debates pós exibição</t>
  </si>
  <si>
    <t>Escritório Verde</t>
  </si>
  <si>
    <t>2016-10-26 12:20:41</t>
  </si>
  <si>
    <t>2016-10-26 12:35:38</t>
  </si>
  <si>
    <t>7bb84ffdd9</t>
  </si>
  <si>
    <t>21886cbb4469f802bcae0433e6c0b485</t>
  </si>
  <si>
    <t>Gilberto de Carvalho</t>
  </si>
  <si>
    <t>SP para o Pedestre! - Por uma cidade plural</t>
  </si>
  <si>
    <t>decarvalho.gilberto@gmail.com</t>
  </si>
  <si>
    <t>Não atua em outra.</t>
  </si>
  <si>
    <t>Informação e ativismo sobre a mobilidade ativa</t>
  </si>
  <si>
    <t>Engenheiro Civil</t>
  </si>
  <si>
    <t>Acompanhamento do tema  junto ao poder executivo e legislativo</t>
  </si>
  <si>
    <t>Qualidade urbana</t>
  </si>
  <si>
    <t>Cidadeapé e CTMP</t>
  </si>
  <si>
    <t>Sim. Cidadeapé, Corrida Amiga, Pé de Igualdade, ANTP.</t>
  </si>
  <si>
    <t>Não creio que alguma já tenha se configurado como tal.</t>
  </si>
  <si>
    <t>Ações conjuntas com o maior número de entidades possível. Esforço para que o tema saia da região central e se espalhe pelas periferias da cidade.</t>
  </si>
  <si>
    <t>2016-09-10 20:56:52</t>
  </si>
  <si>
    <t>2016-09-10 21:16:17</t>
  </si>
  <si>
    <t>3e530d1c46</t>
  </si>
  <si>
    <t>d1bc09059f5773eb4ce2a77a49cb657e</t>
  </si>
  <si>
    <t>Maria</t>
  </si>
  <si>
    <t>Vem Pará Rua</t>
  </si>
  <si>
    <t>vempararuapa@gmail.com</t>
  </si>
  <si>
    <t>Aliar arte, cultura e atitude, mostrando o potencial criativo da Cidade de Belém. Gerando impacto, colaboração e negócios</t>
  </si>
  <si>
    <t>Maria Aparecida Cei Ribeiro de Almeida</t>
  </si>
  <si>
    <t>Administradora , Esp. Engenharia de Produção</t>
  </si>
  <si>
    <t>Empreendedorismo na cidade</t>
  </si>
  <si>
    <t>Passeios geo turísticos, trilhas, corridas</t>
  </si>
  <si>
    <t>Ações beneficentes</t>
  </si>
  <si>
    <t>Instituto Alachaster, instituto Marbô, blogs</t>
  </si>
  <si>
    <t>Não a pé, mas voltado pra mobilidade urbana: Rota urbana, Belém Trânsito, bike Belém.</t>
  </si>
  <si>
    <t>Cidade ativa
-nossas cidades
-cidades democráticas
- como anda
-Praças
-Mova-se</t>
  </si>
  <si>
    <t>2016-08-19 15:39:33</t>
  </si>
  <si>
    <t>2016-08-19 15:55:49</t>
  </si>
  <si>
    <t>1fbc12979f</t>
  </si>
  <si>
    <t>db340b279d4857e7ca25f542b1b14b38</t>
  </si>
  <si>
    <t>Maurício</t>
  </si>
  <si>
    <t>Associação pela Mobilidade Urbana em Bicicleta - Mobicidade</t>
  </si>
  <si>
    <t>contato@mobicidade.org</t>
  </si>
  <si>
    <t>A Mobicidade – Associação Pela Mobilidade Urbana em Bicicleta – é uma associação de pessoas que lutam e defendem o desenvolvimento de uma cidade mais humana, focada em políticas públicas que beneficiem não apenas o trânsito de bicicletas, mas todos os modais não motorizados.
Organizada de forma horizontal, a Mobicidade permite que seus associados e suas associadas trabalhem usando as abordagens e estratégias que acreditarem ser mais eficientes e adequadas, da ação direta ao diálogo com o poder público, da remodelação dos espaços públicos à conscientização e educação para o convívio harmônico.
A Mobicidade é composta de pessoas das mais diferentes profissões e perfis, preocupadas em melhorar a cidade que dedicam-se à causa de forma totalmente voluntária.
A Mobicidade foi criada no ano de 2012 em Porto Alegre – RS para facilitar a interação dos interesses coletivos de ativistas com outras instituições – principalmente governo e instituições públicas.</t>
  </si>
  <si>
    <t>Renato Soprana Pecoitz</t>
  </si>
  <si>
    <t>Graduação em Zootecnia</t>
  </si>
  <si>
    <t>*Dá pra Atravessar: Aplicativo para mapear a opinião popular sobre a capacidade/qualidade da travessia nas sinaleiras da cidade.
*Rua para as Pessoas: Projeto em que participamos de um GT da prefeitura para análise da qualidade do deslocamento a pé no bairro Centro, elaborando um relatório que previa resultados como alargamento de calçadas, redução/restrição do tráfego de veículos, etc. Boa parte das soluções não foi adotada, ou foi implantada de forma deficiente.
*Vaga Viva/Abril para as Pessoas: Ocupação temporária de vagas de estacionamento com atividades diversas, rodas de conversa, discussões sobre uso do espaço público, etc.
*E Se Aqui Fosse uma Praça?: Ocupação temporária de canteiros, zonas mortas na pista, etc. realizando atividades diversas, rodas de conversa, discussões sobre uso do espaço público, etc.
*Ações para sansão do prefeito de um projeto de lei que previa 30seg de tempo de travessia nas sinaleiras para pedestres</t>
  </si>
  <si>
    <t>Bicicleta nas Eleições; propostas de melhoria para as ciclovias; participação nos grupos do fundo cicloviário municipal, JARI e GT Ciclistas do Detran; Bicinema; contagens de ciclistas; mobilizações e ações diversas</t>
  </si>
  <si>
    <t>Coletivo Cidade das Bicicletas, Ocupação Pandorga, Horta Comunitária da Restinga, União de Ciclistas do Brasil (UCB),...</t>
  </si>
  <si>
    <t>IAB, Associação de Moradores do Centro Histórico</t>
  </si>
  <si>
    <t>Cidadeapé/SP</t>
  </si>
  <si>
    <t>2016-08-12 15:44:41</t>
  </si>
  <si>
    <t>2016-08-12 17:02:01</t>
  </si>
  <si>
    <t>e44977371e</t>
  </si>
  <si>
    <t>c304595d19af360f0d2b7d28b1774fc5</t>
  </si>
  <si>
    <t>Graciana Rizério</t>
  </si>
  <si>
    <t>Magrela_comunicação e desenvolvimento sustentável</t>
  </si>
  <si>
    <t>grizerio@gmail.com</t>
  </si>
  <si>
    <t>Goiânia</t>
  </si>
  <si>
    <t>Comunicação estratégica que otimize iniciativas para o desenvolvimento sustentável</t>
  </si>
  <si>
    <t>Comunicação social_relações públicas UFG, pós graduada em avaliação de projetos sociais e responsabilidade socioambiental</t>
  </si>
  <si>
    <t>Campanhas e compartilhamento de conteúdo sobre mobilidade, qualidade de vida e indicadores de cidades sustentáveis</t>
  </si>
  <si>
    <t>Consultoria na elaboração de projetos e captação de recursos, elaboração de planos e políticas de comunicação, direção do Blog do Lixo_veículo de comunicação digital que aborda a sustentabilidade a partir do lixo (www.blogdolixo.com.br)</t>
  </si>
  <si>
    <t>Síntese Comunicação, Onze Comunicação, Salão do Encontro, Instituto Reciclar T3, Olyva Digital</t>
  </si>
  <si>
    <t>Movimento Nossa BH, BH em Ciclo, Bike Anjo BH</t>
  </si>
  <si>
    <t>Mobilize Brasil, Bike Anjo, Nossa São Paulo</t>
  </si>
  <si>
    <t>Parabéns pelo trabalho!</t>
  </si>
  <si>
    <t>2016-08-11 16:07:12</t>
  </si>
  <si>
    <t>2016-08-11 16:56:31</t>
  </si>
  <si>
    <t>11b0530d5c</t>
  </si>
  <si>
    <t>ee0c560324a952aa072733cb4be2e4bb</t>
  </si>
  <si>
    <t>Daniel Valença</t>
  </si>
  <si>
    <t>Cicloação</t>
  </si>
  <si>
    <t>contato@cicloacao.org</t>
  </si>
  <si>
    <t>Uma ferramenta de difusão das atividades de cicloativistas, um canal de embate à carrocracia, um coletivo de cicloação, uma ode à cultura da bicicleta. Somos ciclistas por um trânsito mais humano.</t>
  </si>
  <si>
    <t>Intervenções urbanas, com vídeo ou foto, no enfoque da mobilidade a pé.</t>
  </si>
  <si>
    <t>Intervenções urbanas e textos no enfoque da bicicleta e do combate à carrocracia.</t>
  </si>
  <si>
    <t>Ameciclo, Observatório do Recife, Meu Recife, Frente de Luta pelo Transporte Público, Bike Anjo, Coletivo Setúbal</t>
  </si>
  <si>
    <t>Ameciclo, Observatório do Recife, Coletivo Setúbal, Casa Amarela Saudável e Sustentável</t>
  </si>
  <si>
    <t>2016-08-08 14:42:23</t>
  </si>
  <si>
    <t>2016-08-08 14:56:07</t>
  </si>
  <si>
    <t>eefcfb5fc7</t>
  </si>
  <si>
    <t>92e351768afae2d5b3326c161bb63d96</t>
  </si>
  <si>
    <t>Gabriela</t>
  </si>
  <si>
    <t>contato@cidadeativa.org.br</t>
  </si>
  <si>
    <t>Pesquisar a relação entre saúde, comportamento e a forma das cidades para elaborar projetos que incentivem  pessoas a adotarem hábitos mais saudáveis e a participarem na transformação de suas comunidades.</t>
  </si>
  <si>
    <t>Gabriela Callejas</t>
  </si>
  <si>
    <t>Como Anda; Safaris Urbanos; Olhe o Degrau</t>
  </si>
  <si>
    <t>Pesquisa Paulista Aberta/Ruas Abertas; Pesquisa Centro Aberto; Paineis Interativos; Adesivos Motivadores</t>
  </si>
  <si>
    <t>Corrida Amiga; ICS; WRI; HereNow; IVM; Mobilize Brasil; ANTP; Pe de Igualdade; Coletivo Oitentaedois; HGM Sustentabilidade; SampaPe; Minha Sampa; Escola de Ativismo; GED; RedOcara; Greenpeace; Bike Anjo; GEPAF-USP; Ciclo Social Arte; Escola Estadual Oscar Pereira Machado; Grêmio Transformação Jovem; Família Nakamura; Unidos do Macari; Zoom Urbanismo, Arquitetura e Design; Comunidade Cidadã; NACTO; ITDP; Livraria Cultura; Mobilab; Global Designing Cities Initiative;  Mari Pavanelli; Canal Mova-se;</t>
  </si>
  <si>
    <t>Corrida Amiga; ICS; WRI; IVM; Mobilize Brasil; CT de Mobilidade a Pé e Acessibilidade da ANTP; Pe de Igualdade; SampaPe; Minha Sampa; RedOcara; Bike Anjo; GEPAF-USP;  Zoom Urbanismo, Arquitetura e Design; NACTO; ITDP; Mobilab; Global Designing Cities Initiative;   Canal Mova-se; 23Sul; Aromeiazero;  Cidadeape; Ape; Desenhe sua faixa; Milala; JBMC; Vigliecca &amp; Associados; Superando</t>
  </si>
  <si>
    <t>Corrida Amiga;  Mobilize Brasil; CT de Mobilidade a Pé e Acessibilidade da ANTP; Pe de Igualdade; SampaPe;  Zoom Urbanismo, Arquitetura e Design; NACTO; ITDP; Cidadeape; Ape; Cidade Ativa</t>
  </si>
  <si>
    <t>2016-07-30 13:33:58</t>
  </si>
  <si>
    <t>2016-07-30 14:27:00</t>
  </si>
  <si>
    <t>12d8bf58d5</t>
  </si>
  <si>
    <t>acb5e4b18244b0ba149eae51db7e78d6</t>
  </si>
  <si>
    <t>Lígia Maria Pereira Lima</t>
  </si>
  <si>
    <t>Observatório do Recife</t>
  </si>
  <si>
    <t>ligia.lima@observatoriodorecife.org.br</t>
  </si>
  <si>
    <t>Missão: mobilizar a sociedade para  selecionar, propor e monitorar um conjunto de indicadores e metas que se constituam numa agenda de desenvolvimento sustentável para o Recife e que levem a transformá-la numa cidade melhor para se viver, socialmente justa, ambientalmente equilibrada e economicamente viável. 
Objetivos: 
• Estimular a efetiva participação da sociedade civil na elaboração de propostas: (a)
focadas na melhoria da qualidade de vida da cidade; (b) orientadas para um desenvolvimento
sustentável; (c) que ampliem a inclusão social.
• Acompanhar permanentemente indicadores que contribuam para o desenvolvimento
sustentável do Recife e monitorar seu desempenho em relação à atuação do executivo
municipal.
• Sensibilizar o cidadão recifense para uma participação ativa em prol da nossa cidade.
• Ser um espaço para análise e debate sobre a cidade, buscando influenciar a administração
pública.
• Contribuir para a eficácia e a transparência das políticas públicas</t>
  </si>
  <si>
    <t>Rubén Pecchio</t>
  </si>
  <si>
    <t>Arquiteto e urbanista</t>
  </si>
  <si>
    <t>Projeto Olhe pelo recife: caminhadas temáticas (4 vezes ao ano).</t>
  </si>
  <si>
    <t>Monitoramento de indicadores sociais e eventos de discussão em diversas áreas: mobilidade, espaço urbano, meio ambiente, saúde, segurança, governança, juventude, trabalho e renda, cultura, educação.</t>
  </si>
  <si>
    <t>Ameciclo, Meu Recife, Rodas da Paz, OAK, Avina, Rede Brasileira de Cidades Justas, Democráticas e Sustentáveis.</t>
  </si>
  <si>
    <t>Ameciclo, Calçadas que Andei</t>
  </si>
  <si>
    <t>Cidade ativa</t>
  </si>
  <si>
    <t>2016-07-25 15:55:55</t>
  </si>
  <si>
    <t>2016-07-25 16:11:26</t>
  </si>
  <si>
    <t>9a9c92ac19</t>
  </si>
  <si>
    <t>fdd8ac2aceb60ee057fda65cfc5ebbfe</t>
  </si>
  <si>
    <t>Caminhadas Domingueiras</t>
  </si>
  <si>
    <t>fcunha@tgi.com.br</t>
  </si>
  <si>
    <t>Caminhar e conhecer o Recife a pé.</t>
  </si>
  <si>
    <t>Arquiteto urbanista</t>
  </si>
  <si>
    <t>WhatsApp</t>
  </si>
  <si>
    <t>Caminhadas guinadas aos domingos pelo Recife</t>
  </si>
  <si>
    <t>Corrida Amiga
Sampa a Pé</t>
  </si>
  <si>
    <t>2016-07-23 10:27:19</t>
  </si>
  <si>
    <t>2016-07-23 10:44:18</t>
  </si>
  <si>
    <t>451a6e1e71</t>
  </si>
  <si>
    <t>3f651e0577b8b10c17c86160c30b5024</t>
  </si>
  <si>
    <t>murilo</t>
  </si>
  <si>
    <t>aromeiazero</t>
  </si>
  <si>
    <t>murilo@aromeiazero.org.br</t>
  </si>
  <si>
    <t>rio de janeiro, salvador</t>
  </si>
  <si>
    <t>usamos a bicicleta como ferramenta de transformação social e cultural</t>
  </si>
  <si>
    <t>inclusão social, esporte, empreendedorismo</t>
  </si>
  <si>
    <t>murilo casagrande</t>
  </si>
  <si>
    <t>pós graduação</t>
  </si>
  <si>
    <t>negócio social: o Bike Café reverte 10% pro Aro</t>
  </si>
  <si>
    <t>cartazes impressos, banners, adesivos, degustação de bike café</t>
  </si>
  <si>
    <t>Inclusão de ações e debatedores no Bike Arte (festival de rua) e pontualmente, mas ainda MUITO escasso.</t>
  </si>
  <si>
    <t>Todos os nossos projetos: pedalas, bike café, viva bairro!, galpão da bike e outros</t>
  </si>
  <si>
    <t>pauta que ainda vem crescendo, falta de braços para abraçar outras demandas</t>
  </si>
  <si>
    <t>ciclocidade, bike anjo, itaú, ciclo br, emef maria d´alckimin, ceu capão, casa do zezinho, fundação alstom, secretaria de direitos humanos de são paulo, secretaria de transportes, sampa a pé, ogangorra, las magrelas, aro 27, carbono zero, CET, Casa da Lapa, Cidadania Rodante, bike café, bike burger, estúdio rebimboca, galeria choque cultural, CMTC Clube, Sub Prefeitura da Sé, Pinheiros, Mooca, Jabaquara, Ciclo ZN, Ciclomobilidade (Salvador), Compartibike, Shimano, Trek, Extra Hipermercados (Grupo Pão de Açucar), Casa do Povo, Visit Denmark, ISAPA, SESCs (diversas unidades), Tito Bike e Estudio Ophelia.</t>
  </si>
  <si>
    <t>Cidade Ativa, Corrida Amiga, Sampa a Pé.</t>
  </si>
  <si>
    <t>acima</t>
  </si>
  <si>
    <t>skate!</t>
  </si>
  <si>
    <t>2016-07-22 21:19:23</t>
  </si>
  <si>
    <t>2016-07-22 21:51:45</t>
  </si>
  <si>
    <t>85d6c1c076</t>
  </si>
  <si>
    <t>fe4484739b0530206ad9cdffc9f3b14c</t>
  </si>
  <si>
    <t>Manuela Colombo</t>
  </si>
  <si>
    <t>I Love São Paulo tours</t>
  </si>
  <si>
    <t>luana@galeriadorock.com.br</t>
  </si>
  <si>
    <t>Mostrar SP de uma forma inovadora</t>
  </si>
  <si>
    <t>turismo criativo</t>
  </si>
  <si>
    <t>instagram @ilovesaopaulo</t>
  </si>
  <si>
    <t>passeios a pé pela cidade</t>
  </si>
  <si>
    <t>eventos</t>
  </si>
  <si>
    <t>são paulo city; Urban bike sp</t>
  </si>
  <si>
    <t>sampapé</t>
  </si>
  <si>
    <t>Sampapé</t>
  </si>
  <si>
    <t>2016-07-20 17:27:04</t>
  </si>
  <si>
    <t>2016-07-20 18:15:23</t>
  </si>
  <si>
    <t>740d3e2d87</t>
  </si>
  <si>
    <t>3554f7e509e3331b5aee02bee5044576</t>
  </si>
  <si>
    <t>JOSE IGNACIO SEQUEIRA DE ALMEIDA</t>
  </si>
  <si>
    <t>ASSOCIAÇÃO BRASILEIRA DE PEDESTRES EM SÃO PAULO - PEDESTRE SÃO PAULO</t>
  </si>
  <si>
    <t>joseignacio.urbanidade@gmail.com</t>
  </si>
  <si>
    <t>MISSÃO: Trabalhar pela garantida dos direitos dos pedestres em geral, com prioridade aos cidadãos com necessidades especiais de acessibilidade.</t>
  </si>
  <si>
    <t>2016-07-19 19:49:15</t>
  </si>
  <si>
    <t>2016-07-19 20:02:47</t>
  </si>
  <si>
    <t>cf5fd33af7</t>
  </si>
  <si>
    <t>3f10c05e11f26cd617a413c9423cde91</t>
  </si>
  <si>
    <t>Guilherme</t>
  </si>
  <si>
    <t>Rio Eu Amo Eu Cuido</t>
  </si>
  <si>
    <t>design@rioeuamoeucuido.com.br</t>
  </si>
  <si>
    <t>Nossa área de atuação é somente na cidade do Rio.</t>
  </si>
  <si>
    <t>A nossa missão é empoderar o carioca para que ele se aproprie da cidade através de gestos e atitudes que estão ao alcance de todos.</t>
  </si>
  <si>
    <t>Ana Lycia Gayoso e Maria Uchoa</t>
  </si>
  <si>
    <t>Relações Internacionais e Direito, respectivamente.</t>
  </si>
  <si>
    <t>Vimeo</t>
  </si>
  <si>
    <t>Arte na Faixa; Beleza que Educa; Rio Eu Amo Eu Cuido da Praça; Bicicletário/Dia Mundial sem Carro</t>
  </si>
  <si>
    <t>Ação Placa Sol; Cartão Gigante - Aniversário da Cidade; Na Base do Riso; Caça Felicidade; Carimbada; Enquadrados; Exposição Problemão; Galeria Urbana; Ícones do Rio; Ídolos Cariocas; Instaplane; Torcida do Lixo; Lixeira Interativa; Mutirão de Limpeza; Realidade dos Mares; Pelo Menos Duas; Picnic; Todo Mundo Precisa de Amor; Vista essa Causa.</t>
  </si>
  <si>
    <t>DM9 Rio; Dia das Boas Ações; Estácio; BodyTech; BTG Pactual</t>
  </si>
  <si>
    <t>2016-07-14 18:15:22</t>
  </si>
  <si>
    <t>2016-07-14 18:50:05</t>
  </si>
  <si>
    <t>c15e151252</t>
  </si>
  <si>
    <t>76d758ccebf8372c2e2b55ff328bb00e</t>
  </si>
  <si>
    <t>Denise Kaminaga</t>
  </si>
  <si>
    <t>Beeline</t>
  </si>
  <si>
    <t>contato@beeline-app.com</t>
  </si>
  <si>
    <t>Acreditamos que a tecnologia é uma das formas mais rápidas e eficientes de melhorar a qualidade de vida das populações em grandes cidades. Mesmo sendo o modo de locomoção mais utilizado no mundo, o caminhar ainda é colocado de lado tanto pelas políticas públicas e privadas, quanto nas tecnologias de mobilidade, como os aplicativos atuais. 
Nossa missão é alcançar um impacto em âmbito social, urbano e econômico. Nossa tecnologia visa empoderar as comunidades carentes, os pequenos negócios e a população em geral que atualmente se vê sem opções de locomoção nas grandes cidades que estão cada vez mais entupidas de carros. O poder público poderá coletar informações de alertas diretamente pelo aplicativo, facilitando o monitoramento de segurança, mobilidade e manutenções necessárias na cidade.
Queremos promover a qualidade de vida e os benefícios à saúde ao caminhar, a sustentabilidade do caminhar, fomentar pequenos negócios que geralmente se encontram em rotas mais escondidas que só pedestres têm acesso, incluindo digitalmente e fisicamente comunidades esquecidas pelo poder público e privado, permitindo a autonomia de locomoção a pé a todos os grupos (mulheres, deficientes físicos, idosos, crianças) através de informações sobre segurança e acessibilidade.</t>
  </si>
  <si>
    <t>Tecnologia e internet</t>
  </si>
  <si>
    <t>Arquiteta e Urbanista, graduada pela FAU-USP</t>
  </si>
  <si>
    <t>O aplicativo colaborativo Beeline oferecerá um novo serviço de mobilidade a pé que tem por objetivo indicar e mapear trajetos e atalhos para além das vias de carro ou ruas de pedestres, já mapeadas pelo Google Maps, demais aplicativos de mobilidade urbana ou sistemas de GPS. Além de apontar o melhor e/ou o menor percurso para deslocamentos a pé, o usuário também terá informações sobre a região que irá circular. Essas informações se dividem em três categorias: os "Alertas" (que apontará se o trajeto é bem iluminado, limpo, acessível aos portadores de deficiência física, segurança), os "Hotspots" (que avisará se o trajeto a ser percorrido possui algum ponto turístico, de contemplação ou se possui algum comércio que lhe possa interessar) e os "Eventos" (informações sobre exposições, feiras, shows com foco nas festividades de rua). 
Todas as informações são compartilhadas pelos usuários e os próprios usuários farão a curadoria das informações de outros usuários, através de reviews e comentários. O aplicativo promoverá o empoderamento da população que antes dependia do poder público ou de empresas que fizessem esse mapeamento. Com o aplicativo, moradores de comunidades, que dificilmente são mapeadas pela prefeitura, por exemplo, terão a possibilidade de mapear sua própria vizinhança, promover seu comércio e até mesmo indicar os principais problemas que existem no local.
Por fim, o aplicativo, além de influenciar a mobilidade a pé, o desenvolvimento sustentável das cidades, fomentar os pequenos negócios e movimentar a economia local, também promoverá um estilo de vida mais saudável de todos: caminhar e explorar melhor a sua rua, seu bairro e sua cidade promovendo trajetos inteligentes sem o uso do carro. Enfim, buscamos uma cidade mais dinâmica, inclusiva e integrada.</t>
  </si>
  <si>
    <t>Pretendemos oferecer um modo de publicidade acessível financeiramente e mais assertivo pois o pedestre é o tipo mais eficiente de consumidor. Nosso foco é trabalhar com pequenas empresas que não tem uma verba muito grande para marketing, mas que tem interesse em se inserir digitalmente.</t>
  </si>
  <si>
    <t>Estamos em contato com algumas parcerias, marcando reunião para as próximas semanas:
- Corrida Amiga;
- Pé de Igualdade;
- ANTP;
- Sampapé;
- Mapa Daqui.
Recentemente, ficamos entre as startups selecionadas para participar da residência do Mobilab, da Tech Sampa (Prefeitura de São Paulo). Atualmente estamos recebendo apoio e mentoria do Mobilab, durante os próximos 3 meses.</t>
  </si>
  <si>
    <t>Sim. Sampapé, Corrida Amiga, Pé de Igualdade, Apé, Mapa Daqui, Cidade Ativa, Desbravadores de Sampa</t>
  </si>
  <si>
    <t>Mobilize, cidade para pessoas, apé  cidade ativa, cidade a pé.</t>
  </si>
  <si>
    <t>2016-07-13 14:21:18</t>
  </si>
  <si>
    <t>2016-07-13 17:51:27</t>
  </si>
  <si>
    <t>c6f9b8bb12</t>
  </si>
  <si>
    <t>6a7362b9b1e34860eb07802b55c79380</t>
  </si>
  <si>
    <t>Daniel Pimenta Louro</t>
  </si>
  <si>
    <t>WalkingTour Brasil</t>
  </si>
  <si>
    <t>walkingtourbrasil@gmail.com</t>
  </si>
  <si>
    <t>Promover o turismo na cidade de São Paulo</t>
  </si>
  <si>
    <t>Danie Pimenta Louro</t>
  </si>
  <si>
    <t>Mba pos-graduação</t>
  </si>
  <si>
    <t>2016-07-11 21:41:31</t>
  </si>
  <si>
    <t>2016-07-11 21:48:41</t>
  </si>
  <si>
    <t>d3035190e3</t>
  </si>
  <si>
    <t>330136fc2dcade1e3fd51b45a6eaeea8</t>
  </si>
  <si>
    <t>Luiz Fernando Hagemann</t>
  </si>
  <si>
    <t>Fundação Instituto de Pesquisa e Planejamento para o Desenvolvimento Sustentável de Joinville - IPPUJ</t>
  </si>
  <si>
    <t>luiz.hagemann@joinville.sc.gov.br</t>
  </si>
  <si>
    <t>Joinville (SC)</t>
  </si>
  <si>
    <t>Planejar e promover o desenvolvimento sustentável local; apoiar a captação de recursos; desenvolver e acompanhar a implantação de projetos. Sempre  comprometida com a qualidade de vida da comunidade local em bases sustentáveis.</t>
  </si>
  <si>
    <t>Fundação</t>
  </si>
  <si>
    <t>Bacharelado em Arquitetura e Urbanismo</t>
  </si>
  <si>
    <t>Trabalhamos com o desenvolvimento de projetos viários e arquitetônicos em consonância com as normas de acessibilidade e conforto, além do desenvolvimento de planos urbanísticos.
O mais recente foi o Plano Diretor de Transportes Ativos - PDTA, sendo o primeiro do gênero no país.</t>
  </si>
  <si>
    <t>Trabalhos com o desenvolimento de projetos arquitetônicos e viários em geral, bem como planos urbanísticos, entre eles o de transporte coletivo, de habitação e de mobilidade corporativa.</t>
  </si>
  <si>
    <t>WRI Brasil Cidades Sustentáveis
Universidade Federal de Santa Catarina - UFSC
Universidade do Estado de Santa Catarina - UDESC</t>
  </si>
  <si>
    <t>Não especificamente com o tema, mas trabalhamos junto com a AJIDEVI (associação de pessoas com deficiência visual) para qualificar nossas ações e propostas.</t>
  </si>
  <si>
    <t>2016-06-28 21:32:13</t>
  </si>
  <si>
    <t>2016-07-08 23:51:06</t>
  </si>
  <si>
    <t>0ff4b183e6</t>
  </si>
  <si>
    <t>56baa551ae8dd5e0ca4de59442ea6b27</t>
  </si>
  <si>
    <t>JB Neto</t>
  </si>
  <si>
    <t>Vou Di Apé</t>
  </si>
  <si>
    <t>netozb@hotmail.com</t>
  </si>
  <si>
    <t>MELHORES CONDIÇÕES PARA A CIRCULAÇÃO DO PEDESTRE E DE PESSOAS COM MOBILIDADE REDUZIDA PELA CIDADE DE SÃO PAULO</t>
  </si>
  <si>
    <t>JOSÉ ANTONIO BORRO NETO</t>
  </si>
  <si>
    <t>ACESSIBILIDADE
SEGURANÇA NA CIRCULAÇÃO DOS PEDESTRES
QUALIDADE DE VIDA</t>
  </si>
  <si>
    <t>CORRIDA AMIGA</t>
  </si>
  <si>
    <t>CONTINUAR FAZENDO UM BOM TRABALHO PARA MOSTRAR QUE TODOS SOMOS PEDESTRES</t>
  </si>
  <si>
    <t>2016-07-07 14:12:27</t>
  </si>
  <si>
    <t>2016-07-07 14:52:39</t>
  </si>
  <si>
    <t>665aae167c</t>
  </si>
  <si>
    <t>a3c9c2d37311efeaea119854f57b353a</t>
  </si>
  <si>
    <t>Rafael</t>
  </si>
  <si>
    <t>Instituto de Energia e Meio Ambiente (IEMA)</t>
  </si>
  <si>
    <t>rafael@energiaeambiente.org.br</t>
  </si>
  <si>
    <t>O IEMA tem como missão contribuir para a formulação, implantação e avaliação de políticas públicas voltadas à melhora das condições de mobilidade e da qualidade do ar nos centros urbanos e à redução de emissões de gases de efeito estufa, em especial no setor de transporte e energia.</t>
  </si>
  <si>
    <t>Renato Boareto</t>
  </si>
  <si>
    <t>GGestão Ambiental com ênfase em meio ambiente urbano</t>
  </si>
  <si>
    <t>Elaboração de um Caderno Técnico de Referência para Desenvolvimento de Projetos de mobilidade a pé, em parceria com Ministério das Cidades e BID. Intervenção em cidade escolhida a partir do conhecimento gerado (Brasília-DF)</t>
  </si>
  <si>
    <t>Estudo sobre Faixas Exclusivas, Gestão de Estacionamento e Diagnóstico da Mobilidade em Brasília e Recife</t>
  </si>
  <si>
    <t>Escola de Ativismo
Organizações da Sociedade Civil em Recife</t>
  </si>
  <si>
    <t>Cidade Ativa
Cidadeapé
Corrida Amiga
APE
ANTP
WRI
ITDP</t>
  </si>
  <si>
    <t>2016-07-06 20:20:15</t>
  </si>
  <si>
    <t>2016-07-06 20:41:28</t>
  </si>
  <si>
    <t>ebd514e465</t>
  </si>
  <si>
    <t>dccba082291f73bb20e3da22c5f2547d</t>
  </si>
  <si>
    <t>Vivi Tiezzi</t>
  </si>
  <si>
    <t>Cidade é pra brincar</t>
  </si>
  <si>
    <t>cidadeeprabrincar@gmail.com</t>
  </si>
  <si>
    <t>Promover uma nova forma de ver e viver a cidade, através do uso lúdico dos espaços públicos.</t>
  </si>
  <si>
    <t>Trabalho Final de Graduação</t>
  </si>
  <si>
    <t>arquitetura e urbanismo</t>
  </si>
  <si>
    <t>Aliança pela infância</t>
  </si>
  <si>
    <t>2016-07-05 21:56:08</t>
  </si>
  <si>
    <t>2016-07-05 22:39:13</t>
  </si>
  <si>
    <t>216a64ac68</t>
  </si>
  <si>
    <t>1f5110041cd3542718c2b20f8763cceb</t>
  </si>
  <si>
    <t>Fernanda Fedrizzi, Julia Rolim, Jéssica Neves</t>
  </si>
  <si>
    <t>Qualifica Calçada</t>
  </si>
  <si>
    <t>qualificacalcada@gmail.com</t>
  </si>
  <si>
    <t>É um projeto que busca conectar as edificações ocupadas (lojas, edificios comerciais ou residenciais, casas, etc.) com os espaços públicos e as pessoas através das calçadas.
Qualificar as calçadas é criar novos significados e novas experiências para os usuários desses espaços, atraindo mais atenção para as questões das cidades, e aumento a circulação de pessoas nas ruas através de ambientes pensados para além das questões funcionais ou de legislação, o que dá maior segurança, conforto e bem estar para todos os cidadãos.
O  plano é mapear e conscientizar os responsáveis sobre a importância de manter as calçadas em condições legais (de acordo com a legislação) e acessíveis, mas também em boas condições e atrativas para todos.</t>
  </si>
  <si>
    <t>Ainda estamos em fase de construção, então não sabemos onde nos encaixamos.</t>
  </si>
  <si>
    <t>Fernanda Fedrizzi</t>
  </si>
  <si>
    <t>Arquiteta e Urbanista, especialista em Design Estratégico</t>
  </si>
  <si>
    <t>Skype</t>
  </si>
  <si>
    <t>Em nosso atual momento, de estruturação,  estamos trabalhando com pesquisas que envolvem psicologia ambiental e avaliação do caminhar.
Conscientização através da informação sobre as responsabilidades e os bons exemplos de calçadas e como melhorar os passeios públicos.</t>
  </si>
  <si>
    <t>Promover a integração do primeiro pavimento das edificações com as calçadas e a importância de sentir que esses térreos edificados são a continuação dos espaços públicos.</t>
  </si>
  <si>
    <t>Falta de conhecimento/clareza por parte dos responsáveis pelas calçadas</t>
  </si>
  <si>
    <t>Surgimos ainda em Junho, portanto não atuamos em parceria com nenhuma outra organização.</t>
  </si>
  <si>
    <t>A Pezito, Freewalk PoA, Viva o Centro A Pé, Observatório da Mobilidade Urbana POA</t>
  </si>
  <si>
    <t>WRI Cidades, Cidade para Pessoas, Instituto Soluções para Cidades</t>
  </si>
  <si>
    <t>Parabéns por levantarem os dados sobre as mobilizações a respeito do tema. 
Sugiro que retornem as respostas da pesquisa para as organizações que as responderam, para assim fomentar a troca de informações e as parcerias.</t>
  </si>
  <si>
    <t>2016-07-05 21:07:56</t>
  </si>
  <si>
    <t>2016-07-05 21:59:57</t>
  </si>
  <si>
    <t>b59be45244</t>
  </si>
  <si>
    <t>3480a7659ed86ec1784aeffb2d92f3e5</t>
  </si>
  <si>
    <t>Lorena Louzada</t>
  </si>
  <si>
    <t>Expurgação Filmes</t>
  </si>
  <si>
    <t>contato@expurgacao.art.br</t>
  </si>
  <si>
    <t>ES</t>
  </si>
  <si>
    <t>Vitória (ES)</t>
  </si>
  <si>
    <t>Trabalhos voltados para o audiovisual, produção musical, artes visuais e ações culturais marcam o dia a dia do Expurgação.</t>
  </si>
  <si>
    <t>Audiovisual</t>
  </si>
  <si>
    <t>Superior completa - Comunicação social e empresarial</t>
  </si>
  <si>
    <t>Realizamos eventos culturais e incentivamos na comunicação a mobilidade a pé; produzimos conteúdo audiovisual que inserem direta ou indiretamente a mobilidade a pé; estamos envolvidos na gestão de um arranjo produtivo local (corredor criativo nestor gomes) que incentiva o uso da mobilidade a pé.</t>
  </si>
  <si>
    <t>Atualmente os serviços em desenvolvimento são: site Oficina Miriti; videos para evento Encontro das Chefs; animações para Doctum - Ensino a Distancia; video para Angatu Arquitetura; DVD Macacko; curta metragem HIC; longa metragem Destino das Sombras; jogo digital River Blaze, palco musical Ensaio Aberto. 
O Expurgação é reconhecido como um dos coletivos criativos mais atuantes do Espírito Santo e oferece diversos serviços ligados ao audiovisual, produção musical, artes visuais e ações culturais. Seus integrantes possuem formação em diferentes áreas, mas que se complementam devido ao interesse mútuo por arte e cultura. São designers, videomakers, músicos, fotógrafos, artistas plásticos e visuais, produtores e comunicólogos, todos envolvidos com o desenvolvimento desse modelo de empreendimento ligado à Economia Criativa. 
A dedicação do coletivo na busca por novos horizontes associativistas rendeu em 2013 o reconhecimento do Ministério da Cultura através do Prêmio Economia Criativa - Categoria Modelo de Gestão. O Expurgação também faz parte do Programa Cinema do Brasil - iniciativa que promove o cinema brasileiro no mundo e possibilita parcerias internacionais para a realização de produtos audiovisuais - e compõe o núcleo gestor do Arranjo Produtivo Local (APL) Corredor Criativo Nestor Gomes.</t>
  </si>
  <si>
    <t>Secretaria de Cultura do ES, Secretaria de Desenvolvimento do ES, Findes, Bandes, Sebrae, Ministério da Cultura, Ministério do Desenvolvimento Industria e Comercio Exterior, UFES, IFES.</t>
  </si>
  <si>
    <t>https://www.facebook.com/pedivela/ 
https://www.facebook.com/Bicicletada.Vitoria/</t>
  </si>
  <si>
    <t>Desconheço. :(</t>
  </si>
  <si>
    <t>Acreditamos na mobilidade a pé, num mundo novo e melhor para viver. Fundamental essa iniciativa de vocês.</t>
  </si>
  <si>
    <t>2016-07-04 13:09:50</t>
  </si>
  <si>
    <t>2016-07-04 21:23:34</t>
  </si>
  <si>
    <t>b966dafd07</t>
  </si>
  <si>
    <t>64449220d0fb1c9f6ea9170273310330</t>
  </si>
  <si>
    <t>Silvia Stuchi Cruz</t>
  </si>
  <si>
    <t>contato@corridaamiga.com.br</t>
  </si>
  <si>
    <t>são paulo; rio de janeiro; recife; curitiba; brasília; aracaju; belo horizonte; porto alegre; são bernardo do campo; são caetano do sul; mogi das cruzes; manaus; salvador; goiania;</t>
  </si>
  <si>
    <t>inspirar e promover a mobilidade a pé e atuar em políticas públicas, por meio de advocacy, campanhas e participação em espaços como a Comissão Técnica da ANTP e a Câmara Temática do CMTT</t>
  </si>
  <si>
    <t>Silvia Stuchi</t>
  </si>
  <si>
    <t>gestora ambiental e doutorado em polícia científica e tecnológica</t>
  </si>
  <si>
    <t>seviço social "corrida amiga"; açoes voltadas à melhoria de política públicas; campanhas: #calçadaCilada; #aPeAoTrabalho; teste de velocidade. E outras ações pontuais realizadas em parceria com iniciativas que atuam pela mobilidade a pé e acessibilidade</t>
  </si>
  <si>
    <t>Anjos que Correm
ANTP
Atados / Dia das Boas AçõesBike Anjo
Biomob Guia de Acessibilidade
Blog Estadão - Corrida Para Todos
Brasília para Pessoas
Caminha Rio
Canal Mova-se
Cidade Ativa
Cidadera
Cidadeapé - Associação pela Mobilidade a Pé em São Paulo
Corrida Transporte
Desbravadores de Sampa
Desenhe sua faixa
FIAM-FAAM Centro Universitário
Giro Inclusivo
Grupo Guia Voluntários Corpore
Instituto CicloBR
Instituto Clima e Sociedade ICS
Instituto Mara Gabrilli
ITDP Brasil
Jane's Walk BSB
Livro Eu Amo Correr/ Editora MOL
Milalá
Mobilize
Move Brasil
Pé de Igualdade
Pedala Manaus
Pedala SBO
red OCARA
Respeite um carro a menos
Rock and Run Mundo Livre
Safra Digital​
SampaPé
Sobreurbana (GO)
Se ela corre, Eu corro
Super-Ando</t>
  </si>
  <si>
    <t>Achilles International Brasil
CT mobilidade a pé e acessibilidade da ANTP
Biomob Guia de Acessibilidade
Blog Estadão - Corrida Para Todos
Canal Mova-se
Cidade Ativa
Cidadera
Cidadeapé - Associação pela Mobilidade a Pé em São Paulo
Corrida Transporte
Desbravadores de Sampa
Desenhe sua faixa
FIAM-FAAM Centro Universitário
Giro Inclusivo
Grupo Guia Voluntários Corpore
Instituto Mara Gabrilli
ITDP Brasil
Milalá
Mobilize
Pé de Igualdade
red OCARA
SampaPé
Super-Ando</t>
  </si>
  <si>
    <t>cidade ativa, CT ANTP, sampape, cidadeape</t>
  </si>
  <si>
    <t>Amo vocês! A gente corre, a gente anda, cidade mais humana &lt;3</t>
  </si>
  <si>
    <t>2016-07-04 18:43:48</t>
  </si>
  <si>
    <t>2016-07-04 19:06:29</t>
  </si>
  <si>
    <t>acb24f64f5</t>
  </si>
  <si>
    <t>1f77c06608e6bd2473c66516ee467f78</t>
  </si>
  <si>
    <t>Vitor Leal Pinheiro</t>
  </si>
  <si>
    <t>Greenpeace</t>
  </si>
  <si>
    <t>vitor.leal@greenpeace.org</t>
  </si>
  <si>
    <t>Manaus (AM), Brasília (DF) e no âmbito federal.</t>
  </si>
  <si>
    <t>NOSSOS VALORES
Independência
O Greenpeace é uma instituição sem fins lucrativos e independente, que não aceita doações de governo, empresas ou partidos políticos. Seu trabalho é integralmente financiado por milhões de colaboradores de todo o mundo. A independência econômica do Greenpeace garante transparência, liberdade de posicionamento e expressão, permitindo que assuma riscos e confronte alvos e comprometendo-se exclusivamente com os indivíduos e com a sociedade civil.
Não violência
A não violência é requisito fundamental em todas as atividades que o Greenpeace promove. Ela está embutida em ações, palavras e na forma de atuação em geral – seja com governantes, empresários, outras instituições ou com a população.
Confronto pacífico
O Greenpeace trabalha usando confrontos não-violentos e criativos para chamar a atenção do público para determinado problema ambiental, mostrando que essa postura é alternativa eficaz de comportamento. Todas as ações que desafiam empresas e governos a mudarem de atitude, pressionando-os a encontrar novas soluções para antigos problemas, são pacíficas.
Engajamento
Nós acreditamos que a mudança de atitudes individuais pode fazer uma grande diferença para o futuro do planeta. Juntos, nós podemos enfrentar os problemas e promover soluções. Um pequeno grupo de pessoas teve a iniciativa de agir e, assim, o Greenpeace surgiu. Nós incentivamos todos aqueles que se preocupam com o futuro a fazer o mesmo: a agir. Conectando milhões de pessoas que têm os mesmos valores ao redor do mundo, o poder de mudança torna-se global.
NOSSA MISSÃO
• Proteger a floresta amazônica, bioma de grande biodiversidade, hábitat de milhares de espécies, milhões de pessoas e fundamental para o equilíbrio climático do planeta.
• Estimular o investimento em energia renovável e eficiência energética, reduzindo as emissões de gases do efeito estufa, que causam aquecimento global.
• Defender os oceanos com a criação de uma rede de unidades de conservação e o estímulo da pesca sustentável.
• Trabalhar pela paz, enfrentando as causas de conflito e eliminando a produção de energia e armas nucleares.
• Incentivar a agricultura segura e sustentável, rejeitando os organismos geneticamente modificados.</t>
  </si>
  <si>
    <t>Vitor Leal</t>
  </si>
  <si>
    <t>Bacharel em Comunicação Social com habilitação em Publicidade e Propaganda, Máster em gestão de Sustentabilidade e pós-graduando em Ciência Política.</t>
  </si>
  <si>
    <t>Fundações não ligadas a empresas</t>
  </si>
  <si>
    <t>Demandas de transporte ativo para as eleições municipais.</t>
  </si>
  <si>
    <t>[R]evolução Energética (cenário 2050 com 100% de energias renováveis).
Projeto de eleições e mobilidade
Atuação em rede com parceiros
Ruas Abertas
Licitação de ônibus de SP e lei municipal de mudanças climáticas</t>
  </si>
  <si>
    <t>Cidade Ativa, Sampapé, Bike Anjo, CicloZN, ITDP, WRI, Here Now, Idec, Rede NossaSP, Ciclocidade, APÉ, Cidade a Pé, IEMA, PactoPlan, ICS, ANTP, Rede Butantã, etc</t>
  </si>
  <si>
    <t>Sim, as associações supracitadas</t>
  </si>
  <si>
    <t>2016-07-01 19:01:16</t>
  </si>
  <si>
    <t>2016-07-01 19:34:05</t>
  </si>
  <si>
    <t>ed8c67fa65</t>
  </si>
  <si>
    <t>2f2d11fd1b324eaf82cb137aba27dedd</t>
  </si>
  <si>
    <t>Bernardo Pereira</t>
  </si>
  <si>
    <t>Freewalk POA</t>
  </si>
  <si>
    <t>bernardu@gmail.com</t>
  </si>
  <si>
    <t>O objetivo do Freewalk POA é mostrar a cidade de Porto Alegre de um jeito diferente, é fazer com que as pessoas percebam a cidade uma maneira diferente, conhecendo histórias e pessoas que fizeram parte dela.</t>
  </si>
  <si>
    <t>Administrador</t>
  </si>
  <si>
    <t>Gorjetas dadas pelos participantes das caminhadas</t>
  </si>
  <si>
    <t>Os passeios são a pé, dessa forma nós incentivamos sempre que as pessoas conheçam as cidades dessa forma.</t>
  </si>
  <si>
    <t>Cidade Baixa em Alta</t>
  </si>
  <si>
    <t>2016-06-29 16:13:43</t>
  </si>
  <si>
    <t>2016-06-29 16:44:13</t>
  </si>
  <si>
    <t>add8a69104</t>
  </si>
  <si>
    <t>404af0dee6ac817ed3614ae062fee35c</t>
  </si>
  <si>
    <t>Roberto speicys</t>
  </si>
  <si>
    <t>Scipopulis</t>
  </si>
  <si>
    <t>fale@scipopulis.com</t>
  </si>
  <si>
    <t>Nossa missão é contribuir com a melhoria da mobilidade urbana e do transporte coletivo. Pretendemos através de nossas ações, fomentar o debate sobre mobilidade urbana, que é uma questão central nas grandes cidades da América Latina e influencia diretamente o cotidiano e a qualidade de vida de seus habitantes.</t>
  </si>
  <si>
    <t>Mobilidade urbana e colaboração</t>
  </si>
  <si>
    <t>2016-06-29 15:01:19</t>
  </si>
  <si>
    <t>2016-06-29 15:25:18</t>
  </si>
  <si>
    <t>b967c78ae1102fd807ed35d26e78c53b</t>
  </si>
  <si>
    <t>Belisa</t>
  </si>
  <si>
    <t>Micrópolis</t>
  </si>
  <si>
    <t>contato@micropolis.com.br</t>
  </si>
  <si>
    <t>Estudar as práticas urbanas e propor ações, projetos e discussões.</t>
  </si>
  <si>
    <t>Não tem</t>
  </si>
  <si>
    <t>Não há um coordenador</t>
  </si>
  <si>
    <t>Arquitetos, urbanistas e cientistas políticos</t>
  </si>
  <si>
    <t>Estudos urbanos considerando aqueles que circulam a pé.</t>
  </si>
  <si>
    <t>São também, mobilidade pela bicicleta, transporte público e privado.</t>
  </si>
  <si>
    <t>Piseagrama, Instituto C.A.S.A., Oi Kabum, JACA, CEU Jardim dos Pequis, parcerias individuais</t>
  </si>
  <si>
    <t>BHTrans, Tarifa Zero</t>
  </si>
  <si>
    <t>Fazer pesquisas voltadas para as pessoas que transitam a pé.</t>
  </si>
  <si>
    <t>2016-06-28 12:07:26</t>
  </si>
  <si>
    <t>2016-06-29 14:05:12</t>
  </si>
  <si>
    <t>3ce13c24b9</t>
  </si>
  <si>
    <t>143087d2a8fb59b9f4bd72558721438d</t>
  </si>
  <si>
    <t>Patrícia Ribeiro</t>
  </si>
  <si>
    <t>Blog Passeios Baratos em SP</t>
  </si>
  <si>
    <t>contato@passeiosbaratosemsp.com.br</t>
  </si>
  <si>
    <t>Os objetivos do blog
- divulgar as atrações da cidade e chamar atenção para a beleza, riqueza histórica e áreas verdes que cercam a metrópole;
- educar a população para consumir cultura e valorizar os atrativos da cidade, os monumentos, parques e patrimônio histórico;valorizar o que São Paulo tem de melhor;
- Oferecer dicas sobre os lugares mais visitados, aqueles menos conhecidos e uma agenda cultural do que está acontecendo na cidade com preços populares ou gratuitos;
- incentivar as pessoas a passearem pela cidade com o olhar do turista, descobrir detalhes na arquitetura, fazer passeios alternativos, visitar pontos turísticos e fazer programas culturais em família;
- fomentar a economia criativa, negócios inovadores (economia solidária, meios de hospedagem alternativos e mobilidade urbana);
- promover passeios a pé pela cidade (walking tours) e de ecoturismo.</t>
  </si>
  <si>
    <t>Blog/ internet</t>
  </si>
  <si>
    <t>Pós-graduação</t>
  </si>
  <si>
    <t>organizo passeios culturais a pé pela cidade</t>
  </si>
  <si>
    <t>Promover passeios culturais a pé pela cidade, escrever sobre lugares para fazer caminhadas, trilhas, parques e áreas verdes na cidade e incentivar passear a pé pela cidade para conhecer a história e o patrimônio cultural</t>
  </si>
  <si>
    <t>divulgar as atrações da cidade e chamar atenção para a beleza, riqueza histórica e áreas verdes que cercam a metrópole;
- educar a população para consumir cultura e valorizar os atrativos da cidade, os monumentos, parques e patrimônio histórico;valorizar o que São Paulo tem de melhor;
- Oferecer dicas sobre os lugares mais visitados, aqueles menos conhecidos e uma agenda cultural do que está acontecendo na cidade com preços populares ou gratuitos;
- incentivar as pessoas a passearem pela cidade com o olhar do turista, descobrir detalhes na arquitetura, fazer passeios alternativos, visitar pontos turísticos e fazer programas culturais em família;
- fomentar a economia criativa, negócios inovadores (economia solidária, meios de hospedagem alternativos e mobilidade urbana);</t>
  </si>
  <si>
    <t>Mobilize, Cidade a pé, Cidade Ativa</t>
  </si>
  <si>
    <t>2016-06-28 19:14:40</t>
  </si>
  <si>
    <t>2016-06-28 19:27:08</t>
  </si>
  <si>
    <t>d9bf530ed1</t>
  </si>
  <si>
    <t>699a76a0f057e906a83e3f12fd9906d7</t>
  </si>
  <si>
    <t>Mariana Koury</t>
  </si>
  <si>
    <t>Centro de Criação de Imagem Popular</t>
  </si>
  <si>
    <t>mariana.cecip@gmail.com</t>
  </si>
  <si>
    <t>Contribuir para o fortalecimento da cidadania, produzindo informações e metodologias que influenciem políticas públicas promotoras de direitos fundamentais.</t>
  </si>
  <si>
    <t>Discussão com crianças sobre os desafios dos seus caminhos de casa para escola e busca de solução com elas sobre como melhorar esses caminhos, facilitando sua circulação a pé.</t>
  </si>
  <si>
    <t>Instituto de Políticas de Transporte &amp; Desenvolvimento</t>
  </si>
  <si>
    <t>Instituto de Políticas de Transporte &amp; Desenvolvimento, CriaCidade,  Apé Mobilidade</t>
  </si>
  <si>
    <t>2016-06-28 16:02:11</t>
  </si>
  <si>
    <t>2016-06-28 19:01:02</t>
  </si>
  <si>
    <t>7632e86870</t>
  </si>
  <si>
    <t>46543f00aa0422cb0214ac65a769367e</t>
  </si>
  <si>
    <t>Reny da Silva Vera</t>
  </si>
  <si>
    <t>COMISSÃO ESPECÍFICA PERMANENTE DE CALÇADAS - CEPC</t>
  </si>
  <si>
    <t>arquitetareny.veras@gmail.com</t>
  </si>
  <si>
    <t>RO</t>
  </si>
  <si>
    <t>Porto Velho (RO)</t>
  </si>
  <si>
    <t>Regulamentar as situações transitórias que envolvem aprovação e execução de projeto de calçadas, garantindo acessibilidade e mobilidade a todos os munícipes</t>
  </si>
  <si>
    <t>Comissão</t>
  </si>
  <si>
    <t>Audiências Públicas</t>
  </si>
  <si>
    <t>Padronização de Calçadas.</t>
  </si>
  <si>
    <t>Integração do transporte coletivo urbano</t>
  </si>
  <si>
    <t>Clima</t>
  </si>
  <si>
    <t>Acadêmica, Ministério Público</t>
  </si>
  <si>
    <t>Ministério Público, Faculdades, Rede Amazônica de Telvisão )Rede Globo).</t>
  </si>
  <si>
    <t>não sabemos</t>
  </si>
  <si>
    <t>Efetue uma pesquisa com mais profundidade na região norte do Brasil (Porto Velho - Rondônia).</t>
  </si>
  <si>
    <t>2016-06-28 18:15:12</t>
  </si>
  <si>
    <t>2016-06-28 18:37:35</t>
  </si>
  <si>
    <t>e24de3f064</t>
  </si>
  <si>
    <t>8ea9894ce18f59f551182aab73eb96d5</t>
  </si>
  <si>
    <t>Daniella</t>
  </si>
  <si>
    <t>Colab.re</t>
  </si>
  <si>
    <t>daniella.almeida@colab.re</t>
  </si>
  <si>
    <t>Nosso escritório fica em São Paulo, mas o Colab atua em mais de 100 municípios do Brasil. Alguns deles: Campinas; Santos; Niterói; Teresina; Recife; PortoAlegre; Salvador; Curitiba; Juiz de Fora;</t>
  </si>
  <si>
    <t>A idéia de construir gestões municipais colaborativas e cidadãs!</t>
  </si>
  <si>
    <t>Bruno Aracaty</t>
  </si>
  <si>
    <t>Comunitas</t>
  </si>
  <si>
    <t>2016-06-28 17:08:21</t>
  </si>
  <si>
    <t>2016-06-28 17:16:17</t>
  </si>
  <si>
    <t>31756b8ca4</t>
  </si>
  <si>
    <t>e4d1ef6b2d5010711d28d560bb20c4fa</t>
  </si>
  <si>
    <t>Ubiratan Leal</t>
  </si>
  <si>
    <t>Outra Cidade</t>
  </si>
  <si>
    <t>redacao@outracidade.com.br</t>
  </si>
  <si>
    <t>Promover uma vida melhor nas cidades</t>
  </si>
  <si>
    <t>Veículo de comunicação</t>
  </si>
  <si>
    <t>Elaborar reportagens para ajudar o público a entender melhor o que envolve esse tema.</t>
  </si>
  <si>
    <t>Cidade Ativa, Sampa a Pé</t>
  </si>
  <si>
    <t>2016-06-28 16:14:40</t>
  </si>
  <si>
    <t>2016-06-28 16:25:12</t>
  </si>
  <si>
    <t>973238d686</t>
  </si>
  <si>
    <t>9e6eb31cee0a855dda8da3c0923b7f07</t>
  </si>
  <si>
    <t>mariana</t>
  </si>
  <si>
    <t>cidades sem fronteiras</t>
  </si>
  <si>
    <t>mariana@marianabarros.com.br</t>
  </si>
  <si>
    <t>A cada mês, cinco milhões de pessoas trocam o campo pelo asfalto. Ao final do século seremos a única espécie totalmente urbana do planeta. O Cidades sem Fronteiras é uma plataforma para debater os desafios dessa histórica transformação.</t>
  </si>
  <si>
    <t>Plataforma de comunicação</t>
  </si>
  <si>
    <t>Mariana Barros</t>
  </si>
  <si>
    <t>Incentivar o debate sobre o tema</t>
  </si>
  <si>
    <t>Organização e divulgação de eventos, campanhas e conteúdos relacionados</t>
  </si>
  <si>
    <t>CorridaAmiga, Urb-i, ANTP, Associação Parque Minhocão</t>
  </si>
  <si>
    <t>2016-06-28 15:19:59</t>
  </si>
  <si>
    <t>2016-06-28 15:38:04</t>
  </si>
  <si>
    <t>630804fde2</t>
  </si>
  <si>
    <t>d05277022837fa3aece87a304777ebc5</t>
  </si>
  <si>
    <t>Renato Ozorio</t>
  </si>
  <si>
    <t>Via trolebus</t>
  </si>
  <si>
    <t>renatoozoriomkt@gmail.com</t>
  </si>
  <si>
    <t>Paixão pelo tema</t>
  </si>
  <si>
    <t>Sessão no site dedicado ao tema</t>
  </si>
  <si>
    <t>2016-06-28 14:56:39</t>
  </si>
  <si>
    <t>2016-06-28 15:11:37</t>
  </si>
  <si>
    <t>c5fc43b3c1</t>
  </si>
  <si>
    <t>87fdce4989dd473493b51b04bd9e9901</t>
  </si>
  <si>
    <t>Rony William Pereira</t>
  </si>
  <si>
    <t>Prefeitura Municipal São José dos Campos - ST - Scretaria de Transportes -Programa Calçada Segura</t>
  </si>
  <si>
    <t>calcadasegura@sjc.sp.gov.br</t>
  </si>
  <si>
    <t>São José dos Campos (SP)</t>
  </si>
  <si>
    <t>O Programa Calçada Segura da Prefeitura de São José dos Campos foi criado no ano de 2010, para incentivar e servir de apoio na implantação e adequação dos passeios da cidade. 
Para a condução dos trabalhos do Programa, foi necessária regulamentar uma Lei Municipal que estabelecesse os critérios de manutenção e execução de calçadas e passeios da cidade. 
A Lei Municipal 8077/2010, foi criada em conjunto as Secretarias Municipais e as entidade que, de alguma forma, relacionavam-se com o tema de calçadas, pedestres e acessibilidade. 
Essa Lei, ainda em vigor, apresenta os parâmetros técnicos e determinam padrões e normas arquitetônicas das calçadas, bem como determina prazos de adequação e encaminhamentos. 
O Programa de calçadas da cidade usou as seguintes ações e estratégias: 
- Ação Educativa – Trata-se de uma equipe de idosos (acima de 60 anos) que visitam as casas, cadastram a calçada e fazem abordagens com os moradores, distribuindo material educativo que orienta a execução ou manutenção da calçada nos padrões da Lei Municipal. 
- Ação Orientação Técnica – Trata-se de uma equipe de profissionais técnicos que orientam os moradores “no local” a correta execução ou manutenção da calçada, bem como orientam os projetos dos Engenheiros e Arquitetos. 
- Ação de Fiscalização – O Programa Calçada Segura em parceria com Fiscalização, notifica os proprietários dos imóveis para a adequação das calçadas. 
Perceba-se que o ato de fiscalização somente acontece após a ação educativa e a orientação técnica. Sendo assim, quando a pessoa é notificada, a mesma já teve a oportunidade de ser conscientizada pela ação educativa e já recebeu todas as informações técnicas para a correta execução. 
Durante o processo do desenvolvimento do Programa, também foi gerado um inventário das calçadas que pertencem a Prefeitura (UBS, Escolas, Esporte e todos os outros prédios Municipais), criando com isso uma agenda de adequação das calçadas os equipamentos municipais. 
Durante as adequações das calçadas, percebemos que a cidade estava com falta de mão de obra especializada na execução ou manutenção específica de passeios, conforme os padrões de acessibilidade, pois com a multiplicação das ações educativas os munícipes se motivaram para reformarem suas calçadas, sendo por notificação ou voluntariamente. 
2
Na sequência o Programa criou outro braço de ação “o Treinamento e Atendimento aos executores de Calçadas”, criando uma parceria com o Senai e a ABCP – Associação Brasileira de Cimentos Portland fornecendo Cursos de Calceteiros com parte teórica e prática, formando aproximadamente 300 pessoas que no decorrer do processo, deixaram de trabalhar sozinhas e começaram a se agrupar criando cooperativas e micro empresas de execução de calçadas e reformas em geral, hoje temos 15 empresas atendendo nosso município, com essa ação foi gerado o lado de empreendedorismo do Programa, pois muitos acharam uma profissão e formaram empresas prestadoras serviços de calçadas para a população. 
O amadurecimento do conceito, condicionou que todas as legalizações de imóveis (habite-se, ampliação, pequenas reformas e alvarás de funcionamento) tenham a suas calçadas no padrão de segurança dos pedestres. 
Atualmente o Programa evoluiu no conceito da mobilidade a pé, ampliando a visão do pedestre, apoiando e conjugando os outros modais da mobilidade, desenvolvendo seus trabalhos na Secretaria de Transportes do município.</t>
  </si>
  <si>
    <t>Administração</t>
  </si>
  <si>
    <t>Regulamentar de forma fiscalizadora e educativa o tema de calçadas no município de São José dos Campos</t>
  </si>
  <si>
    <t>Acessibilidade em edificações.</t>
  </si>
  <si>
    <t>ABCP - Assoaciação Brasileira de Cimentos Portland - ANTP - Associação Nacional de Transportes Públicos</t>
  </si>
  <si>
    <t>ANTP</t>
  </si>
  <si>
    <t>É muito importante realizar um inventário dos Projetos e Ações de acessibilidade aos pedestres, bem como elaborar um cardápio atualizado para divulgação e conhecimento dos órgãos que trabalham o tema.</t>
  </si>
  <si>
    <t>2016-06-28 14:27:16</t>
  </si>
  <si>
    <t>2016-06-28 14:52:07</t>
  </si>
  <si>
    <t>3ee7420921</t>
  </si>
  <si>
    <t>ce0666f16a0b47280241e75451b630de</t>
  </si>
  <si>
    <t>caio esteves</t>
  </si>
  <si>
    <t>places for us</t>
  </si>
  <si>
    <t>caio@placesforus.com.br</t>
  </si>
  <si>
    <t>transformação urbana e social</t>
  </si>
  <si>
    <t>Place Branding e Public Diplomacy</t>
  </si>
  <si>
    <t>Agência</t>
  </si>
  <si>
    <t>agência com certificação B Corp pending</t>
  </si>
  <si>
    <t>Caio Esteves</t>
  </si>
  <si>
    <t>arquiteto, MBA Branding</t>
  </si>
  <si>
    <t>prestação de serviço</t>
  </si>
  <si>
    <t>Inclusão da discussão nos planos de city branding e place branding.</t>
  </si>
  <si>
    <t>advocacy pela qualidade dos espaços públicos, advocacy pela identidade das cidades</t>
  </si>
  <si>
    <t>cidade ativa</t>
  </si>
  <si>
    <t>2016-06-28 13:59:20</t>
  </si>
  <si>
    <t>2016-06-28 14:09:07</t>
  </si>
  <si>
    <t>bcd11737bf</t>
  </si>
  <si>
    <t>45e46f8ffe905dae360e8d4fa0a215e2</t>
  </si>
  <si>
    <t>Gustavo Mantovani</t>
  </si>
  <si>
    <t>Projeto A Pé</t>
  </si>
  <si>
    <t>vavo13@gmail.com</t>
  </si>
  <si>
    <t>Mostrar às pessoas que é possível conhecer cidades mesmo sem usar o transporte tradicional (carro/ônibus/metrô/etc), apenas se deslocando a pé. Por tabela, incentivar as pessoas a se deslocarem dessa forma.</t>
  </si>
  <si>
    <t>Tempo</t>
  </si>
  <si>
    <t>2016-06-27 15:10:58</t>
  </si>
  <si>
    <t>2016-06-27 15:20:25</t>
  </si>
  <si>
    <t>6047c44808</t>
  </si>
  <si>
    <t>367ae515c4286185a034e07282464426</t>
  </si>
  <si>
    <t>JUSSARA</t>
  </si>
  <si>
    <t>CIDADE AMBIENTE PROJETOS RESPONSÁVEIS LTDA</t>
  </si>
  <si>
    <t>cidadeambiente14@gmail.com</t>
  </si>
  <si>
    <t>MS</t>
  </si>
  <si>
    <t>Campo Grande (MS)</t>
  </si>
  <si>
    <t>Qualificar o espaço da cidade.</t>
  </si>
  <si>
    <t>Projetos e discussões sobre calçadas e mobilidade. Projetos de praças e parques. Projetos de paisagismo urbano. Planos diretores.</t>
  </si>
  <si>
    <t>Planos e projetos urbanos em geral</t>
  </si>
  <si>
    <t>2016-06-21 17:52:43</t>
  </si>
  <si>
    <t>2016-06-21 18:28:12</t>
  </si>
  <si>
    <t>55379afec3</t>
  </si>
  <si>
    <t>f4cf00b95e2447fb4506a3ab7bbc2de1</t>
  </si>
  <si>
    <t>Acássia Deliê</t>
  </si>
  <si>
    <t>Ciclomobilidade (Associação de Ciclistas Urbanos de Maceió)</t>
  </si>
  <si>
    <t>ciclomobilidademaceio@gmail.com</t>
  </si>
  <si>
    <t>AL</t>
  </si>
  <si>
    <t>Maceió (AL)</t>
  </si>
  <si>
    <t>.</t>
  </si>
  <si>
    <t>Nossa missão é incentivar o uso da bicicleta como meio de transporte urbano e cobrar políticas públicas que garantam a segurança no trânsito para os ciclistas e também incentivem o transporte ativo. Com isso, buscamos uma cidade melhor para todos.</t>
  </si>
  <si>
    <t>Juliana Agra</t>
  </si>
  <si>
    <t>Designer</t>
  </si>
  <si>
    <t>Ainda não desenvolvemos nenhuma atividade voltada especificamente para a mobilidade a pé, mas incentivamos o uso do transporte ativo.</t>
  </si>
  <si>
    <t>Contagens de ciclistas em pontos movimentados da cidade; entrevistas nos meios de comunicação; campanha "Bicicleta nas eleições", etc;</t>
  </si>
  <si>
    <t>União de Ciclistas do Brasil (UCB)</t>
  </si>
  <si>
    <t>Não conheço.</t>
  </si>
  <si>
    <t>Parabéns pela iniciativa e nós, de Maceió, estamos à disposição para ajudar como pudermos. Contem conosco para futuras campanhas e para colocar o debate. Grande abraço!</t>
  </si>
  <si>
    <t>2016-06-17 22:05:10</t>
  </si>
  <si>
    <t>2016-06-17 22:21:27</t>
  </si>
  <si>
    <t>971ef0ec25</t>
  </si>
  <si>
    <t>53daabe39d7b7a3c16251c4b355df722</t>
  </si>
  <si>
    <t>Mister</t>
  </si>
  <si>
    <t>Basurama Brasil</t>
  </si>
  <si>
    <t>brasil@basurama.org</t>
  </si>
  <si>
    <t>São Paulo; Bilbao; Milão</t>
  </si>
  <si>
    <t>Promover a transformação positiva em vários ámbitos da cidade através da criatividade e da participação. Usando recursos lazerosos presentes na cidade, promovemos essas transformações da forma mais eficiênte e lúdica possível.</t>
  </si>
  <si>
    <t>Arquitetura</t>
  </si>
  <si>
    <t>Projetos urbanos que promovem o uso -lúdico- dos espaços públicos e que acabam tendo um impacto sobre a forma como as pessoas se locomovem.</t>
  </si>
  <si>
    <t>Nenhuma</t>
  </si>
  <si>
    <t>2016-06-14 16:43:17</t>
  </si>
  <si>
    <t>2016-06-15 17:47:58</t>
  </si>
  <si>
    <t>ed2d9d3d45</t>
  </si>
  <si>
    <t>74844de8f8708ee0eebcdeca9fbd1044</t>
  </si>
  <si>
    <t>Lincoln Paiva</t>
  </si>
  <si>
    <t>Instituto Mobilidade Verde</t>
  </si>
  <si>
    <t>lp@mobilidadeverde.org</t>
  </si>
  <si>
    <t>Mobilidade urbana e desenvolvimento urbano como meio de desenvolvimento social</t>
  </si>
  <si>
    <t>Letticia Rey</t>
  </si>
  <si>
    <t>Arquiteta Urbanista</t>
  </si>
  <si>
    <t>Planejamento mobilidade urbana, estudos de caminhabilidade, Planejamento de Urbanismo Caminhável, pesquisas sobre mobilidade a pé</t>
  </si>
  <si>
    <t>Focamos sempre a mobilidade a pé</t>
  </si>
  <si>
    <t>Cidade de Jundiaí, Cidade de São Paulo, Cidade do Rio de Janeiro</t>
  </si>
  <si>
    <t>pé de igualdade</t>
  </si>
  <si>
    <t>Walk 21, Janes Walk, 880...</t>
  </si>
  <si>
    <t>nao</t>
  </si>
  <si>
    <t>2016-06-15 16:03:16</t>
  </si>
  <si>
    <t>2016-06-15 16:20:43</t>
  </si>
  <si>
    <t>74107b7c80</t>
  </si>
  <si>
    <t>4b77e1698f3f5b2f8e58e9b751682d3d</t>
  </si>
  <si>
    <t>Fernanda Miranda</t>
  </si>
  <si>
    <t>Coletivo Não Só o Gato</t>
  </si>
  <si>
    <t>fernanda@naosoogato.com.br</t>
  </si>
  <si>
    <t>Propor experiências inusitadas por meio de eventos e atividades gratuitas na cidade.</t>
  </si>
  <si>
    <t>Cultura e cidadania</t>
  </si>
  <si>
    <t>Adolfo Martins</t>
  </si>
  <si>
    <t>publicidade</t>
  </si>
  <si>
    <t>Brincadeiras de rua</t>
  </si>
  <si>
    <t>Brincadeiras de rua em vias abertas aos domingos (participantes do Programa Rua Aberta)</t>
  </si>
  <si>
    <t>Eventos gratuitos (com intervenções artísticas, shows e debates) em cidades como São Paulo, Embu das Artes e Atibaia.</t>
  </si>
  <si>
    <t>Levamos brincadeiras de rua a escolas estaduais em parceria com o Portal Aprendiz.</t>
  </si>
  <si>
    <t>Sim. SampaPé e Cidadeapé.</t>
  </si>
  <si>
    <t>\- Sampa Pé
- Portal Mobilize</t>
  </si>
  <si>
    <t>2016-06-15 00:09:51</t>
  </si>
  <si>
    <t>2016-06-15 00:19:12</t>
  </si>
  <si>
    <t>c86558821b</t>
  </si>
  <si>
    <t>5c060beffcef549b40e1ca73d43493a6</t>
  </si>
  <si>
    <t>Lenne Antunes</t>
  </si>
  <si>
    <t>Fatec Ipiranga</t>
  </si>
  <si>
    <t>lenne.antunes77@gmail.com</t>
  </si>
  <si>
    <t>Promover Mobilidade e Sustentabiliade</t>
  </si>
  <si>
    <t>Eventos</t>
  </si>
  <si>
    <t>Eiko Enoki</t>
  </si>
  <si>
    <t>Apoio</t>
  </si>
  <si>
    <t>Sustentabilidade</t>
  </si>
  <si>
    <t>Corridaamiga</t>
  </si>
  <si>
    <t>Corridaamiga apenas</t>
  </si>
  <si>
    <t>Fazer campanhas nas universidades, estimular a caminhada e a segurança nas ruas de acordo com o trajeto que será realizado pelos os universitários.</t>
  </si>
  <si>
    <t>2016-06-14 16:04:43</t>
  </si>
  <si>
    <t>2016-06-14 16:22:06</t>
  </si>
  <si>
    <t>7f20b00d22</t>
  </si>
  <si>
    <t>aede2c702f859d2b756675c50ffebe23</t>
  </si>
  <si>
    <t>apē estudos em mobilidade</t>
  </si>
  <si>
    <t>ape@apemobilidade.org</t>
  </si>
  <si>
    <t>o grupo APĒ (do tupi “caminho”) nasceu a partir da vontade em debater a mobilidade urbana na universidade, reunindo estudantes de diversos cursos, com mentalidades distintas.
Desde 2014 fora do campus da USP, o grupo atua agregando estudantes e profissionais de origens e formações cada vez mais diversas, a partir do desejo em ampliar a discussão sobre o tema. As atividades realizadas, a partir de seus estudos e projetos, buscam atingir cidadãos e o poder público por meio de discussões, boletins técnicos, projetos educativos, intervenções artísticas e atuação direta junto a municípios para orientação em aspectos relacionados à mobilidade e demais questões urbanas. Recentemente, também vem buscando a educação como ferramenta para repensar a relação com mobilidade, utilizando a cidade como território de aprendizagem.</t>
  </si>
  <si>
    <t>Grupo de estudos</t>
  </si>
  <si>
    <t>Vaquinha</t>
  </si>
  <si>
    <t>Exploradores da rua: primeiro projeto de educação do grupo. Teve início em 2015, com a preocupação de gerar junto à escola as primeiras explorações do entorno da escola. Atuando desde a base da concepção da proposta (por ex. iniciativas de mapeamento do entorno do território da escola, compatibilização dos conteúdos das explorações ao projeto político pedagógico, identificação dos destinos das saídas), pretendemos que a escola se sinta protagonista dessas ações e torne as explorações da rua algo cotidiano e integrante do programa da escola. O apē atua, portanto, como mediador ativo, no início de um processo que pretende que a escola se torne autônoma para criar e manter contato com as distintas associações, entidades e espaços culturais do entorno. Esperamos que essa ação promova também o contato no outro sentido, em que os distintos integrantes do bairro encontrem na escola um lugar de reunião e extensão dos desejos para o espaço comum.
Ouvir para ver a cidade: desenvolvido desde 2015 em parceria com o Instituto Tomie Ohtake, desenvolvermos uma ação poética por meio da caminhada pela cidade dirigida a pessoas com deficiência visual. O primeiro local para a ação foi Vale do Anhangabaú, local escolhido pela intersecção de marcas histórias e geográficas reinventadas ao longo do tempo, e uma atualidade que permanece no atravessamento diário por centenas de pessoas. Partindo do topo do Edifício Martinelli, foi proposto aos participantes uma experiência pelas diferentes camadas que se sobrepõem enquanto momentos físicos e históricos, percorrendo em deriva a grande praça enquanto chão da cidade e terminando no turbulento túnel em que o atual passar ininterrupto dos carros desperta a memória das águas do rio Anhangabaú. Em junho será desenvolvido a segunda versão do projeto, no bairro do Bixiga.
PlanMob Itararé: Entre 2013 e 2014, desenvolvemos uma série de atividades no município de Itararé, a 350km de São Paulo, com o intuito de elaborar um diagnóstico de mobilidade urbana adequado às necessidades urbanas e rurais de um município de pequeno porte. Após uma série de visitas de campo, audiências públicas e reuniões com técnicos e sociedade civil, chegamos à consolidação de um produto que, entretanto, não se resumiu ao documento escrito: além de termos debatido em conversas e reuniões sobre mobilidade, política e turismo rural na cidade, pudemos participar e ter o trabalho repercutido em rodas de conversa, nas mídias e nas escolas e faculdades da região.</t>
  </si>
  <si>
    <t>Cidade Educadora DRE Ipiranga: O projeto "Cidade Educadora DRE Ipiranga" foi realizado em conjunto com grupos e instituições que atuam na região do centro de São Paulo, tendo como proposta inicial a organização de uma formação para 30 educadoras e educadores da rede de escolas públicas da Diretoria Regional de Ensino do Ipiranga. Os encontros dividiram-se em temas que pretendiam apresentar o território como espaço de aprendizagem e de compartilhamento de experiências.
Parceria GT Mobilidade Butantã: A convite dos integrantes do GT Mobilidade da Rede Butantã, o apē está desde junho de 2015 em parceria com o grupo em suas ações externas e nas discussões técnicas dos problemas de mobilidade e transporte na região da sub-prefeitura do Butantã. O objetivo do trabalho em conjunto é dar mais ferramentas e capacidade técnica aos movimentos sociais que lutam por melhores condições de mobilidade, seja por meio de oficinas com a população ou seja por formulação de documentos em diálogo com os órgãos responsáveis da prefeitura e estado.
apēdiscute: Com o intuito de envolver outros autores na discussão de temas que buscamos promover em nossos debates, pesquisas, palestras e encontros de estudos, criamos, em 2013, nossa série de boletins técnicos, os apēdiscute. Dessa série, já foram concluídos dois temas: a discussão de um transporte 24h na cidade de São Paulo não restrita à malha metroviária, além da forma como o planejamento de transportes aborda questões de 'otimização' nas bordas do sistema (no caso estudado, a região do "fundão" do Jardim  ngela, na zona sul de São Paulo).
Frente de políticas públicas: os projetos desta frente incluem diagnósticos de mobilidade urbana e métodos de participação social, estudos técnicos relacionados ao planejamento de transportes, intervenções e apropriações em espaços públicos, trabalhos colaborativos com movimentos sociais de diagnóstico e proposição para o sistema de ônibus. Atualmente, essa frente foca-se em dois projetos: planos de mobilidade para municípios de pequeno porte e avaliação da distribuição de recursos em mobilidade urbana por modo de transporte.</t>
  </si>
  <si>
    <t>Fundação Amigos da Poli, Movimento Passe Livre, Museu da Cidade, MobilabUSP – Laboratório de Estratégias Integradas da Indústria da Mobilidade, Prefeitura de Itararé, Greenpeace, Instituto Tomie Ohtake, Associação Cidade Escola Aprendiz, Associação Novolhar, Diretoria Regional de Ensino Ipiranga, Hey Sampa, Institut pour la Ville en Mouvement, Instituto Catalisador, Movimento Entusiasmo, UMAPAZ, Amigos pra Valer, Instituto de Cegos Padre Chico, Adeva, escolas públicas municipais e estaduais (E.E. Brasílio Machado, EMEI Armando de Arruda, EMEI Antonio Figueiredo Amaral, EMEI Alberto de Oliveira)</t>
  </si>
  <si>
    <t>Cidade Ativa, Corrida Amiga, Associação pela Mobilidade a Pé, SampaPé, ANTP</t>
  </si>
  <si>
    <t>2016-06-13 23:56:52</t>
  </si>
  <si>
    <t>2016-06-14 00:08:50</t>
  </si>
  <si>
    <t>0fe70d8b11</t>
  </si>
  <si>
    <t>dd85665f5ca4337d46a911d4da3fefa4</t>
  </si>
  <si>
    <t>laura Sobral</t>
  </si>
  <si>
    <t>Instituto A Cidade Precisa de Você</t>
  </si>
  <si>
    <t>contato@acidadeprecisa.org</t>
  </si>
  <si>
    <t>O Instituto A Cidade Precisa de Você,
sem fins lucrativos, é um coletivo de pessoas interessadas em promover a melhora, a articulação e a ativação dos espaços públicos. Ao articular os vários atores de territórios da cidade – comunidade local, movimentos civis organizados, terceiro setor, empresas e poder público – promove a autorregulação e a responsabilidade cívica sobre o uso, os cuidados e a gestão do espaço público.</t>
  </si>
  <si>
    <t>percepção dos projetos de espaço público a partir da perspectiva do pedestre</t>
  </si>
  <si>
    <t>idem</t>
  </si>
  <si>
    <t>ANTP, Sampapé, Cidadeapé...</t>
  </si>
  <si>
    <t>Cidadeapé</t>
  </si>
  <si>
    <t>abrir os dados do resultado dessa pesquisa (ainda não vi se estão abertos)</t>
  </si>
  <si>
    <t>2016-06-13 22:40:53</t>
  </si>
  <si>
    <t>2016-06-13 22:48:07</t>
  </si>
  <si>
    <t>17cb463202</t>
  </si>
  <si>
    <t>79dd99950dd04a4d0072aabe25322440</t>
  </si>
  <si>
    <t>Raimundo Nonato Ribeiro</t>
  </si>
  <si>
    <t>Secretaria de Municipal de Mobilidade de Salvador</t>
  </si>
  <si>
    <t>mirano@ig.com.br</t>
  </si>
  <si>
    <t>Salvador (BA)</t>
  </si>
  <si>
    <t>Coordenar e desenvolver uma política de mobilidade urbana.  Houve uma separação da SEMUT para secretarias de Mobilidade Urbana e Urbanismo.</t>
  </si>
  <si>
    <t>Fabio Rios Mota</t>
  </si>
  <si>
    <t>Ensino Superior</t>
  </si>
  <si>
    <t>Secretaria de Urbanismo, Secretaria de Manutenção, Secretaria de Infraestrutura e Defesa Civil.</t>
  </si>
  <si>
    <t>Secretaria de Urbanismo, Secretaria de Manutenção, Secretaria de Infraestrutura e Defesa Civil, Grupo de Trabalho de Acessibilidade, Mobilidade e Cidadania (CREA-BA).</t>
  </si>
  <si>
    <t>Associação Nacional de Transportes Públicos (ANTP), Mobilize, ITDP.</t>
  </si>
  <si>
    <t>2016-06-13 19:18:16</t>
  </si>
  <si>
    <t>2016-06-13 20:07:54</t>
  </si>
  <si>
    <t>d889a04a2c</t>
  </si>
  <si>
    <t>11b024a1c57d2ea01f85713c92e573e7</t>
  </si>
  <si>
    <t>Nazareno Stanislau Affonso</t>
  </si>
  <si>
    <t>Instituto do Movimento Nacional pelo Direito ao transporte Público de Qualidade para Todos</t>
  </si>
  <si>
    <t>mdtbrasilia@uol.com.br</t>
  </si>
  <si>
    <t>Nossas reuniões de direção acontece em São Paulo, mas atuamos nacionalmente</t>
  </si>
  <si>
    <t>Os eixos programáticos do MDT consistem em:
	I – Mobilidade urbana sustentável para todos;
	II – Investimento permanente no transporte público;
	III – Barateamento das tarifas para inclusão social;
	IV – Democratização do uso das vias públicas, priorizando-se o transporte público e os modais não motorizados;
	V – Transporte público com desenvolvimento tecnológico e respeito ao meio ambiente;
	VI – Integração entre as políticas de mobilidade urbana e de uso e ocupação do solo.</t>
  </si>
  <si>
    <t>Diretor Nacional Executivo : Nazareno Stanislau Affonso</t>
  </si>
  <si>
    <t>Arquiteto Urbanista e artista plastico</t>
  </si>
  <si>
    <t>Democratização das vias, acessibilidade para epssoas com deficiência, uso de estacionamentos de autos para ampliação de calçadas, defesa de elaboração de uma rede de calçadas acessíveis e de alta circulação de pedestres e que essas sejam de responsabilidade de manutenção e melhoria pelo poder público</t>
  </si>
  <si>
    <t>Priorização do Transporte público e das vias para bicicletas no uso das vias e qualificação do transporte público convencional</t>
  </si>
  <si>
    <t>Fórum Nacional da Reforma Urbana, ANTP, NTU, FISENGE, CNTT-CUT , CNTTT Nova Central e outras</t>
  </si>
  <si>
    <t>Corrida Amiga. Mobilidade a pé, transporte ativo</t>
  </si>
  <si>
    <t>A pesquisa leva bem mais de 15 minutos e é muito completa, acho que parao aqui</t>
  </si>
  <si>
    <t>2016-06-10 17:16:53</t>
  </si>
  <si>
    <t>2016-06-10 17:47:16</t>
  </si>
  <si>
    <t>602855c657</t>
  </si>
  <si>
    <t>87545124fea9f0b1fe766fc9e97db1f8</t>
  </si>
  <si>
    <t>Henrique Jakobi</t>
  </si>
  <si>
    <t>Associação de Ciclistas do Alto Iguaçu</t>
  </si>
  <si>
    <t>coordenacao@cicloiguacu.org.br</t>
  </si>
  <si>
    <t>Pinhais
São José dos Pinhais</t>
  </si>
  <si>
    <t>Promoção da cultura da bicicleta, de políticas públicas pela ciclomobilidade e demais meios ativos de transporte, do espaço público, do transitar seguro e sustentável, da noção de trânsito como acontecimento coletivo</t>
  </si>
  <si>
    <t>Cristiano Pedro Rosa</t>
  </si>
  <si>
    <t>Matemática</t>
  </si>
  <si>
    <t>Taxa de associação (diferente de doação)</t>
  </si>
  <si>
    <t>Nosso foco é a ciclomobilidade. Porém, abordamos o trânsito como um acontecimento coletivo, a noção de alteridade,  o reconhecimento do outro que transita. Ou seja, de que somos todos pedestres. Além disso, muitas ações pela ciclomobilidde aumentam a acessibilidade de todos os pedestres, especialmente dos deficientes, pois eles também possuem o direito de utilizar as ciclovias, dentre outras vias de bicicleta.</t>
  </si>
  <si>
    <t>Nosso foco é a bicicleta e políticas públicas para esse meio de transporte. Mas, fazemos pesquisa sobre segurança rodoviária, que aborda a inter-relação entre todos os atores do trânsito. Um dos projetos chama-se Passeio Técnico. Nesses passeios avaliamos a infraestrutura e propomos melhorias. Inevitavelmente tratamos do automóveis e também de pedestres, dentre outros,  buscando a melhor configuração para que todos tenham segurança, tenham sua dimensão respeitada. Outro projeto é por exemplo o Bike na Escola, em que ensinamos que a bicicleta além de ser um brinquedo é também um meio de transporte viável, que faz pare do sistema de transportes. Assim apresentamos outra imagem sobre a bicicleta, que é tratada hoje nos meios de comunicação como apenas um brinquedo ou meio alternativo. A atividade vai desde um curso de mecânica básica até a realização de um trajeto com as crianças pelas redondezas da escola. Há também em todos os anos de eleição a elaboração da Carta Compromisso aos Candidatos. Algumas propostas condizem com criação de zonas de tráfego acalmado, dentre outras reivindicações.</t>
  </si>
  <si>
    <t>Bike Anjo
Bike na Escola
De Bike ao Trabalho
União dos Ciclistas do Brasil (UCB)
UFPR (Programa Ciclovida)
UTFPR
PUC-PR
Universidade Positivo (UP)
Universidade de Twente (Holanda)
Secretaria Municipal de Trânsito (Curitiba)
Instituto de Pesquisa e Planejamento Urbano de Curitiba (Ippuc)
Bicicletaria Cultural
Galera Farol de Arte e Ação</t>
  </si>
  <si>
    <t>2016-06-10 01:48:52</t>
  </si>
  <si>
    <t>2016-06-10 02:22:01</t>
  </si>
  <si>
    <t>7d0149384f</t>
  </si>
  <si>
    <t>4714e34bd171ee64d0a0eb49c1a1744a</t>
  </si>
  <si>
    <t>Gui Franco</t>
  </si>
  <si>
    <t>[un]tourism</t>
  </si>
  <si>
    <t>guilherme@untourism.net</t>
  </si>
  <si>
    <t>São Paulo-SP</t>
  </si>
  <si>
    <t>Desenvolver a comunidades da criação de roteiros de vivências locais</t>
  </si>
  <si>
    <t>viagens e lazer</t>
  </si>
  <si>
    <t>Guilherme Pereira Franco</t>
  </si>
  <si>
    <t>Administração de Empresas e Relações Públicas</t>
  </si>
  <si>
    <t>A imersão na realidade da comunidade local, passando por diversos pontos e conhecendo as pessoas e seu modo de vida</t>
  </si>
  <si>
    <t>É uma proposta basante transversal, que busca aproximar os visitantes à comunidade e promover o desenvolvimento local</t>
  </si>
  <si>
    <t>pessoas do setor</t>
  </si>
  <si>
    <t>Startup Farm, Grupo ABC</t>
  </si>
  <si>
    <t>2016-06-09 18:55:15</t>
  </si>
  <si>
    <t>2016-06-09 19:19:02</t>
  </si>
  <si>
    <t>fe7b9c1207</t>
  </si>
  <si>
    <t>2777945137ec6800f38b210a3d125447</t>
  </si>
  <si>
    <t>Ameciclo - Associação Metropolitana de Ciclistas do Grande Recife</t>
  </si>
  <si>
    <t>contato@ameciclo.org</t>
  </si>
  <si>
    <t>A Ameciclo tem como principais eixos de ação o fomento ao uso de bicicletas e a democratização das vias públicas. Atuamos politicamente por meio de atividades educacionais, de pesquisa e culturais num único mosaico em que a prioridade seja a conscientização do caráter público do tecido urbano e a necessidade de humanizá-lo por meio da convivência pacífica entre as diferentes modalidades de transporte. Nossa missão é transformar a cidade, através da bicicleta, em um ambiente mais humano, democrático e sustentável.</t>
  </si>
  <si>
    <t>Luisa Sobreira</t>
  </si>
  <si>
    <t>Psicóloga</t>
  </si>
  <si>
    <t>Comunicação dos artigos do Código de Trânsito para a proteção do pedestre; advocacy para o uso compartilhado do espaço da rua, combate à violência no trânsito e pelo planejamento de uma cidade na escala humana.</t>
  </si>
  <si>
    <t>Contagem de ciclistas, luta pela implantação do Plano Diretor Cicloviário, organização da Conferência Livre de Mobilidade, participação em pesquisas nacionais, palestras, ações do mês da mobilidade, desafio intermodal, participação em audiências públicas, ações de rua.</t>
  </si>
  <si>
    <t>Itaú, Escola de ativismo, Bike anjo, Observatório do Recife, UCB, Transporte Ativo, Marcha das Vadias Recife, Ciclovida, Ciclourbano, Mobicidade, Ciclomobilidade, ACIRN, Meu Recife.</t>
  </si>
  <si>
    <t>Não. Sabemos de pessoas que estão articulando a criação de uma associação de usuários de calçadas, mas ainda não foi pra frente.</t>
  </si>
  <si>
    <t>Cidade a pé, ITDP.</t>
  </si>
  <si>
    <t>2016-06-08 12:57:51</t>
  </si>
  <si>
    <t>2016-06-08 13:49:10</t>
  </si>
  <si>
    <t>6d22451fb8</t>
  </si>
  <si>
    <t>3bdc7e179550830d7266f915fe1939c0</t>
  </si>
  <si>
    <t>Ivo Reck Neto</t>
  </si>
  <si>
    <t>Vaga Viva - Instituto Energia Humana</t>
  </si>
  <si>
    <t>ivoreckneto@gmail.com</t>
  </si>
  <si>
    <t>São José dos Pinhais 
Morretes</t>
  </si>
  <si>
    <t>A reconquista dos espaços das cidades pelas pessoas. O reconhecimento dos meios ativos, não motorizados.</t>
  </si>
  <si>
    <t>Engenheiro Ambiental Especialista em Transporte e Mestrando em Meio Ambiente e Desenvolvimento</t>
  </si>
  <si>
    <t>Mobilizações e campanhas educativas
Pesquisas e contagens visuais</t>
  </si>
  <si>
    <t>Contagem de ciclistas 
Promoção do mês da bicicleta e do dia mundial sem carro
Participação em audiências públicas</t>
  </si>
  <si>
    <t>Ciclo Iguaçu
Apice</t>
  </si>
  <si>
    <t>Sociedade Peatonal</t>
  </si>
  <si>
    <t>Sempre achei meio estranho o lance do modal a pé, na verdade ele significa "pessoas". As pessoas sempre se deslocaram, independente do meio, modal. O a pé surgiu devido ao surgimento de outros modais, como os não motorizados e a força animal. Vejo no Como Anda uma oportunidade na geração e publicação de mais conteúdos sobre dados sobre o modal a pé, e no fortalecimento e reconhecimento dos pedestres no planejamento das cidades.</t>
  </si>
  <si>
    <t>2016-06-06 02:18:36</t>
  </si>
  <si>
    <t>2016-06-06 02:45:28</t>
  </si>
  <si>
    <t>5b9f0b4cbb</t>
  </si>
  <si>
    <t>eb3cf1fd5a217ba2c0df0deb268d77c8</t>
  </si>
  <si>
    <t>Câmara Temática de Mobilidade a Pé do CMTT</t>
  </si>
  <si>
    <t>objetivo geral: Participar da construção de uma política voltada para a mobilidade a pé para a cidade de São Paulo a partir do diálogo entre representações de cidadãos e o poder público municipal. Objetivos específicos: Acompanhar da implantação do Plano de Mobilidade Urbana de São Paulo;
Reivindicar a criação de espaços de gestão dedicados à Mobilidade a Pé na Secretaria Municipal de Transportes e demais secretarias afins;
Reivindicar a criação de grupo de trabalho intersecretarial sobre Mobilidade a Pé, composto pela Secretaria de Transportes, de Coordenação das Subprefeituras, de Pessoa com Deficiência e Mobilidade Reduzida, Obras, Direitos Humanos e Cidadania, Desenvolvimento Urbano e outras;
Propor, acompanhar e contribuir com políticas públicas relacionadas à inserção prioritária e segura da mobilidade a pé nas políticas de trânsito e transporte no que se refere a conforto, eficiência e segurança;
Mediar à relação dos cidadãos com a prefeitura, promovendo encontros e a troca de informações relevantes a respeito das políticas públicas relacionadas à mobilidade a pé;
Reivindicar a realização de pesquisas periódicas com foco na Mobilidade a Pé com objetivo de fornecer subsídios para planejar infraestrutura;
Realizar ações tais como eventos relacionados a datas temáticas, seminários e oficinas técnicas.</t>
  </si>
  <si>
    <t>Câmara Temática</t>
  </si>
  <si>
    <t>Plano de mobilidade de SP; advocacy</t>
  </si>
  <si>
    <t>cidadeapé; corrida amiga; cidade ativa; sampapé; pé de igualdade; ct mobilidade a pé e acessibilidade antp; milalá; sp para os pedestres; desenhe sua faixa;</t>
  </si>
  <si>
    <t>cidadeapé; corrida amiga; cidade ativa; sampapé; pé de igualdade; ct mobilidade a pé e acessibilidade antp; milalá; sp para os pedestres; desenhe sua faixa; itdp; mapa daqui; biomob; bike anjo; ciclocidade; cidade para as pessoas; a cidade precisa de você</t>
  </si>
  <si>
    <t>cidadeapé; corrida amiga; cidade ativa; sampapé; pé de igualdade; ct mobilidade a pé e acessibilidade antp; milalá;  cidade para as pessoas</t>
  </si>
  <si>
    <t>2016-06-03 18:14:07</t>
  </si>
  <si>
    <t>2016-06-03 19:30:22</t>
  </si>
  <si>
    <t>ab588ff1b6</t>
  </si>
  <si>
    <t>bce6bf828ba16254f3605e83ceb5b7cc</t>
  </si>
  <si>
    <t>Horácio Ferreira Martins</t>
  </si>
  <si>
    <t>SECRETARIA MUNICIPAL DE TRÂNSITO, TRANSPORTES E MOBILIDADE - SMT</t>
  </si>
  <si>
    <t>educacaoparaotransito.smt.gyn@gmail.com</t>
  </si>
  <si>
    <t>Missão
Garantir a cidadania no trânsito por meio de práticas que zelem das atribuições definidas na Lei Federal nº 9.503 de 23 de setembro de 1997 - Código de Trânsito Brasileiro - CTB, que prevê a defesa da vida, respeito ao meio ambiente e convívio social no trânsito. Além de assegurar a mobilidade urbana direcionada para a qualidade de vida das pessoas e o desenvolvimento sustentável de Goiânia. 
Visão
Contribuir para o bem estar do espaço urbano de modo a garantir a mobilidade urbana e acessibilidade de todos os usuários da via pública e, acima de tudo, promover deslocamento seguro dos goianienses e daqueles que trafegam na Capital.</t>
  </si>
  <si>
    <t>Trânsito, Transportes e Mobilidade</t>
  </si>
  <si>
    <t>Fradique Machado de Miranda Dias</t>
  </si>
  <si>
    <t>Advogado</t>
  </si>
  <si>
    <t>\- Engenharia: implantação de faixas de travessias para pedestres, implantação de semáforo para pedestres; estudos de acessibilidade, sincronização de semáforos,distribuição de tempo para pedestres em semáforo; 
- Fiscalização: fiscalizar faixas de pedestres, passeios, calçadas, guia de calçada rebaixada;
- Educação: palestras em escolas públicas e particulares sobre o assunto, abordagens educativas de pedestres e condutores , ministração de cursos de direção defensiva, uso de painel digital para mensagem educativa, participação em eventos.</t>
  </si>
  <si>
    <t>Escolas municipais e privadas, órgãos públicos municipais, estaduais e federais.</t>
  </si>
  <si>
    <t>Desconheço.</t>
  </si>
  <si>
    <t>Desenvolvimento de vídeos educativos voltados para o pedestre e condutor.</t>
  </si>
  <si>
    <t>2016-06-03 17:15:19</t>
  </si>
  <si>
    <t>2016-06-03 18:27:41</t>
  </si>
  <si>
    <t>e25525f95b</t>
  </si>
  <si>
    <t>78cb14fc68c11fa767b46dba5a3d2836</t>
  </si>
  <si>
    <t>Daniela Reis</t>
  </si>
  <si>
    <t>Minha Garopaba - Rede Nossas Cidades</t>
  </si>
  <si>
    <t>daniela@minhagaropaba.org.br</t>
  </si>
  <si>
    <t>Garopaba (SC)</t>
  </si>
  <si>
    <t>A inclusão dos cidadãos nos processos decisórios que envolvem a cidade.</t>
  </si>
  <si>
    <t>Financiamento Coletivo</t>
  </si>
  <si>
    <t>Mobilizações sobre o tema, influência no processo decisório, etc</t>
  </si>
  <si>
    <t>Documentários e debates, pedaladas, mobilizações que pedem melhorias urbanas que possibilitem maior mobilidade a pé.</t>
  </si>
  <si>
    <t>AMA Garopaba, Projeto Criança Segura</t>
  </si>
  <si>
    <t>2016-05-23 16:02:58</t>
  </si>
  <si>
    <t>2016-05-23 16:12:01</t>
  </si>
  <si>
    <t>aac014db23</t>
  </si>
  <si>
    <t>59dbd73e807002d9e9abd024ddfd9f6e</t>
  </si>
  <si>
    <t>Clarisse Lessa</t>
  </si>
  <si>
    <t>TECTRAN - Grupo SYSTRA</t>
  </si>
  <si>
    <t>clessa@systra.com</t>
  </si>
  <si>
    <t>Recife; São Paulo; Rio de Janeiro; Pouso Alegre</t>
  </si>
  <si>
    <t>A TECTRAN, que integra o Grupo SYSTRA, é uma organização pioneira em engenharia de transportes, com atuação no Brasil e no exterior. Com sede na cidade de Belo Horizonte-MG e escritórios no Rio de Janeiro-RJ, em Recife-PB e Pouso Alegre-SC, o Grupo têm se consolidado como referência para estudos e projetos nas mais diversas áreas que envolvem a dinâmica do transporte urbano e regional - e do urbanismo, sempre inovando e desenvolvendo metodologias inteligentes e criativas que revolucionam a maneira de se pensar e atuar nessas áreas. Isso, aliado à utilização de softwares de última geração, que simulam processos com a máxima precisão e permitem diagnosticar problemas e propor alternativas com qualidade superior, nos garante uma posição de destaque no setor e, principalmente, garante aos nossos clientes sucesso em seus empreendimentos.
Escopo de atuação: Consultoria e desenvolvimento de soluções de engenharia nas áreas de transporte público, tráfego, transporte regional, logística e transporte de cargas, projetos viários, segurança viária, simulação e modelagem, planejamento urbano, pesquisas de trânsito e transporte, engenharia de meio ambiente, gerenciamento de projetos, fiscalização e supervisão de obras.
MISSÃO: A liberdade de circulação é um direito fundamental universalmente reconhecido. Nossa missão é planejar, projetar e gerenciar a construção e implantação de infraestruturas de transporte seguras, eficientes e inovadoras, que respeitem os habitantes e o meio-ambiente.
VISÃO: Tornarmo-nos um ator imprescindível no mercado brasileiro de transporte de massa e engenharia das infraestruturas de transporte, adotando responsabilidades que correspondem ao que acreditamos ser imprescindível para o mundo. Nosso trabalho encontra–se no âmago das iniciativas que transformam cidades e regiões através de meios inovadores de transportes e projetos de mobilidade sustentável. Nossa visão resume-se em expandir o nosso Grupo enquanto nos responsabilizamos, em equipe, por auxiliar na criação de um mundo mais limpo, ético e que respeita seus habitantes.
NOSSOS VALORES: Nossa missão e visão representam mais do que um simples negócio: trata-se de uma paixão compartilhada por cada colaborador da SYSTRA. Cada um de nós incorpora nossos cinco valores fundamentais: Excelência, Espírito de equipe, Escuta, Entusiasmo e Compromisso. Esses valores contribuem para a nossa união e destaque perante a concorrência, além de fomentarem a confiança em nosso Grupo.</t>
  </si>
  <si>
    <t>Joan Serrano</t>
  </si>
  <si>
    <t>Planos Diretores de Mobilidade Urbana; Projetos de Urbanismo; Microssimulação de pedestres; Pesquisas de Contagem Volumétrica de Pedestres.</t>
  </si>
  <si>
    <t>Concessões; Estacionamentos; Estações de Transporte Coletivo; Intermodalidade; Ferrovias; Logística e Transporte de Carga; Planejamento Urbano; Portos; Aeroportos; Tráfego Urbano e Rodoviário; Transporte Público Metroviário e Rodoviário.</t>
  </si>
  <si>
    <t>Rua Viva</t>
  </si>
  <si>
    <t>WRI; Mobilize.org; Cidade Ativa</t>
  </si>
  <si>
    <t>2016-05-19 19:12:28</t>
  </si>
  <si>
    <t>2016-05-19 19:21:45</t>
  </si>
  <si>
    <t>9c68ce1e30</t>
  </si>
  <si>
    <t>cc705ad8f72d0bdab7b94dc47c4c449f</t>
  </si>
  <si>
    <t>Lívia Nóbrega</t>
  </si>
  <si>
    <t>Jane's Walk</t>
  </si>
  <si>
    <t>janeswalkrecife@gmail.com</t>
  </si>
  <si>
    <t>Goiânia/GO
São Paulo/SP
Brasília/DF
Toronto/CA
Nova York/EUA
etc.</t>
  </si>
  <si>
    <t>Conectar pessoas e vizinhanças promovendo caminhadas temáticas pelos bairros organizadas voluntariamente por moradores ou envolvidos, com base nos ideais da ativista urbana norte-americana Jane Jacobs.</t>
  </si>
  <si>
    <t>Lívia Nóbrega (City Organizer do Jane's Walk em Recife)</t>
  </si>
  <si>
    <t>Arquiteta e Urbanista. Mestre em Desenvolvimento Urbano.</t>
  </si>
  <si>
    <t>O movimento Jane's Walk consiste fundamentalmente na realização de caminhadas com temas livres para conectar pessoas e lugares, sempre na escala da vizinhança e do bairro.</t>
  </si>
  <si>
    <t>Como as caminhadas tem temas livres, a mobilidade a pé sempre estará presente, como tema mais amplo.</t>
  </si>
  <si>
    <t>Universidade Federal de Pernambuco (UFPE)
Coletivo Núcleo de Estudos em Espaço e Gênero (NEG)
Inciti/UFPE
ActionAid Brasil
Portal Mobilize</t>
  </si>
  <si>
    <t>Portal Mobilize</t>
  </si>
  <si>
    <t>2016-05-19 18:18:12</t>
  </si>
  <si>
    <t>2016-05-19 18:46:16</t>
  </si>
  <si>
    <t>c00a5b8d20</t>
  </si>
  <si>
    <t>aff04a0929d25ab3c53bae8376fbaf18</t>
  </si>
  <si>
    <t>Magno Carraro</t>
  </si>
  <si>
    <t>Coletivo Rodas de Leitura</t>
  </si>
  <si>
    <t>magno_carraro@hotmail.es</t>
  </si>
  <si>
    <t>O Rodas de Leitura é um coletivo que propõe uma ação cultural, ocupando, de maneira criativa, o espaço público por meio da mediação de leitura, despertando o prazer pelo ato de ler, em ambientes não convencionais, usando a bicicleta como meio de transporte. Com isso, busca difundir e fomentar a reflexão sobre a formação do leitor, a mobilidade urbana e o direito à cidade.</t>
  </si>
  <si>
    <t>SESC, Ispis</t>
  </si>
  <si>
    <t>2016-05-17 14:12:09</t>
  </si>
  <si>
    <t>2016-05-17 14:21:24</t>
  </si>
  <si>
    <t>e756499281</t>
  </si>
  <si>
    <t>b48d93ca1b8a4b56bc7c4faf66e53301</t>
  </si>
  <si>
    <t>Antonie (Tony) Nyenhuis</t>
  </si>
  <si>
    <t>CalçadaSP</t>
  </si>
  <si>
    <t>antoniecriacao@gmail.com</t>
  </si>
  <si>
    <t>Somente São Paulo</t>
  </si>
  <si>
    <t>Chamar a atenção das pessoas para as Calçadas, sempre à margem do debate da mobilidade urbana - literalmente :)</t>
  </si>
  <si>
    <t>Tony Nyenhuis</t>
  </si>
  <si>
    <t>44</t>
  </si>
  <si>
    <t>O CalçadaSP atua para chamar a atenção das pessoas sobre as calçadas, através de fotos artísticas e de design das caçadas da cidade. Em postagens nas redes sociais e exposições - em 2015, fizemos uma exposição de fotos de 4 meses em 4 estações do Metrô de SP.</t>
  </si>
  <si>
    <t>A partir do conceito de chamar a atenção das pessoas para as calçadas, estamos desenvolvendo outros desdobramentos, além dos já citados. Por exemplo: estamos trabalhando para realizar um Documentário sobre as Calçadas e tudos os assuntos que com elas se relacionam. Inclusive, com a participação e protagonismo de de outros coletivos, pessoas e organizações que atual  com o tema.</t>
  </si>
  <si>
    <t>Metrô de São Paulo, realização de exposição. E Instituto Cidade em Movimento - troca de informações (o CalçadaSP recebeu Menção Honrosa no Prêmio Mobilidade Minuto, da instituição).</t>
  </si>
  <si>
    <t>Sim: Como anda; Cidade Ativa; Sampa a pé.</t>
  </si>
  <si>
    <t>Ainda não existe uma organização que seja referência específica no assunto. Despontam algumas organizações bastante interessantes, como o Como Anda, por exemplo. E outras que têm apoiado a causa, como ANTP.</t>
  </si>
  <si>
    <t>Que continue fazendo o trabalho magnífico e fundamental de mapeamento do setor. E que consiga agir em prol da moblidade a pé com os números de pesquisas que vem levantando.</t>
  </si>
  <si>
    <t>2016-05-15 19:18:09</t>
  </si>
  <si>
    <t>2016-05-15 19:41:42</t>
  </si>
  <si>
    <t>6313f5f510</t>
  </si>
  <si>
    <t>549c88aec5b13fea3e840bf0c10853b3</t>
  </si>
  <si>
    <t>Marcela Pacola</t>
  </si>
  <si>
    <t>The MIX Bazar</t>
  </si>
  <si>
    <t>mbrandi@ig.com.br</t>
  </si>
  <si>
    <t>Campinas (SP)</t>
  </si>
  <si>
    <t>Economia criativa, sustentabilidade, apoio à produção autoral, local, independente.</t>
  </si>
  <si>
    <t>Economia Criativa</t>
  </si>
  <si>
    <t>Marcela Pacola e Fabiana Pacola Ius</t>
  </si>
  <si>
    <t>Administração de Empresas com MBA e Jornalismo</t>
  </si>
  <si>
    <t>Artístico, a arte fora das galerias e projetos que trazem as pessoas (à pé) para conhecerem as obras/instalações</t>
  </si>
  <si>
    <t>Elaboração de um roteiro de bairro chamado “Cambuí Walking Tour” que teve o intuito de estimular a mobilidade urbana sustentável por meio da caminhada pelo bairro e divulgar os comerciantes locais</t>
  </si>
  <si>
    <t>Eventos artísticos na loja, brechó na loja, etc</t>
  </si>
  <si>
    <t>Falta de "braço" para implementarmos projetos dessa natureza</t>
  </si>
  <si>
    <t>Não conheço</t>
  </si>
  <si>
    <t>Não sei dizer</t>
  </si>
  <si>
    <t>Parabéns pela iniciativa.</t>
  </si>
  <si>
    <t>2016-05-13 15:20:26</t>
  </si>
  <si>
    <t>2016-05-13 16:13:05</t>
  </si>
  <si>
    <t>f9fa18277a</t>
  </si>
  <si>
    <t>41a7849e87c6b92f5193978f6be17aa5</t>
  </si>
  <si>
    <t>silvia albertini</t>
  </si>
  <si>
    <t>Calçada Livre</t>
  </si>
  <si>
    <t>silviaalber@gmail.com</t>
  </si>
  <si>
    <t>Pressionar a prefeitura para promover o passeio livre. Para que as calçadas da cidade sejam reformadas e tornadas acessíveis. Para que o poder publico se responsabilize por isso.</t>
  </si>
  <si>
    <t>Mobilidade a pé</t>
  </si>
  <si>
    <t>pós-graduação</t>
  </si>
  <si>
    <t>Publicação na fanpage do Facebook de fotos de calçadas não aptas ao passeio público. Tentativas de criar lobby na Câmera dos vereadores para pressionar ações relativas. Planejamento de ações de intervenção urbana</t>
  </si>
  <si>
    <t>Não é nosso foco, mas estamos disponíveis para colaborações.</t>
  </si>
  <si>
    <t>Começamos algumas conversa com a MinhaSampa</t>
  </si>
  <si>
    <t>Mobilidade a pé em discussão</t>
  </si>
  <si>
    <t>2016-05-13 14:32:44</t>
  </si>
  <si>
    <t>2016-05-13 14:42:40</t>
  </si>
  <si>
    <t>26e23697bc</t>
  </si>
  <si>
    <t>70fd613ca1df987a9f7114ad59eb77da</t>
  </si>
  <si>
    <t>Danielle Hoppe</t>
  </si>
  <si>
    <t>Instituto de Políticas de Transporte e Desenvolvimento</t>
  </si>
  <si>
    <t>danielle.hoppe@itdp.org</t>
  </si>
  <si>
    <t>Fundado em 1985 e presente no Brasil desde 2009, o Instituto de Políticas de Transporte e Desenvolvimento  é uma entidade sem fins lucrativos que promove o transporte sustentável e equitativo no mundo, concentrando esforços para reduzir as emissões de carbono, poluição atmosférica, acidentes de trânsito e a desigualdade social.</t>
  </si>
  <si>
    <t>Clarisse Cunha Linke</t>
  </si>
  <si>
    <t>Desenvolvimento de índice de caminhabilidade; avaliação de impacto de intervenções em área de velocidade reduzida, promoção do conceito de desenvolvimento orientado ao transporte, que inclui foco em mobilidade a pé.</t>
  </si>
  <si>
    <t>Projetos nas áreas de transporte público, desenvolvimento urbano sustentável, mobilidade em bicicleta, gestão da demanda por viagens, adaptação às mudanças climáticas e políticas públicas.</t>
  </si>
  <si>
    <t>Inexistência de dados sobre o assunto</t>
  </si>
  <si>
    <t>Prefeitura do Rio de Janeiro, Governo do Estado do RJ, Prefeitura de São Paulo, Prefeitura de Belo Horizonte, WRI Cidades Sustentáveis, BIRGS, IEMA, Ministério das Cidades, Transporte Ativo, BH em Ciclo, Rodas da Paz.</t>
  </si>
  <si>
    <t>ANTP, Corrida Amiga, Sampa Pé, Cidade Ativa, Insituto Mobilidade Verde, universidades.</t>
  </si>
  <si>
    <t>Curiosa para ver o resultado!</t>
  </si>
  <si>
    <t>2016-05-12 23:33:47</t>
  </si>
  <si>
    <t>2016-05-13 00:08:15</t>
  </si>
  <si>
    <t>d9a34726bc</t>
  </si>
  <si>
    <t>b28c31998a987c01c84b891d85ebf394</t>
  </si>
  <si>
    <t>Paulo Aguiar</t>
  </si>
  <si>
    <t>Pedala Manaus</t>
  </si>
  <si>
    <t>contato@pedalamanaus.org</t>
  </si>
  <si>
    <t>Estimular o uso da bicicleta como meio de lazer, esporte e principalmente meio de transporte
Acreditamos na capacidade de transformação social, ambiental e econômica que a bicicleta pode trazer para os cidadãos e o ambiente urbano</t>
  </si>
  <si>
    <t>Graduação em Engenharia Civil</t>
  </si>
  <si>
    <t>Mapeamento das condições das calçadas de Manaus</t>
  </si>
  <si>
    <t>Contagens de ciclistas
Pesquisa de Origem e destino
Formação em ciclomobilidade
Intervenções Urbanas
Palestras</t>
  </si>
  <si>
    <t>Bike Anjo
Calçada Cilada
FAS - Fundação Amazonia Sustentável
SESC
Rede Amazônica de Comunicação</t>
  </si>
  <si>
    <t>Cidadeapé
Mobilize</t>
  </si>
  <si>
    <t>nenhum</t>
  </si>
  <si>
    <t>2016-05-11 17:41:42</t>
  </si>
  <si>
    <t>2016-05-11 17:46:31</t>
  </si>
  <si>
    <t>90daa3fe8a</t>
  </si>
  <si>
    <t>0a7b7ad1255f85b0db0c5327e44afb9e</t>
  </si>
  <si>
    <t>Carolina Padilha</t>
  </si>
  <si>
    <t>Carona a Pé</t>
  </si>
  <si>
    <t>carona@caronaape.com.br</t>
  </si>
  <si>
    <t>É um movimento que deseja despertar adultos e crianças para a importância de caminhar e construir uma nova relação com a cidade onde vivem.
O programa reúne a comunidade escolar que mora próxima e possa percorrer junto o trajeto de ida e\|ou de volta da escola em pequenos grupos, em um horário pré-estabelecido, seguindo uma rota determinada.</t>
  </si>
  <si>
    <t>Pedagoga - Universidade Estadual de Londrina</t>
  </si>
  <si>
    <t>Caminhadas diárias em pequenos grupos com crianças.</t>
  </si>
  <si>
    <t>Corrida amiga, Cidade a Pé, Cidade ativa, Apé, Pé de igualdade, Superando...</t>
  </si>
  <si>
    <t>Parabéns pela iniciativa. Acredito que o canal continuará aberto para novas trocas!</t>
  </si>
  <si>
    <t>2016-05-09 14:39:06</t>
  </si>
  <si>
    <t>2016-05-09 14:52:11</t>
  </si>
  <si>
    <t>35f7d7bc00</t>
  </si>
  <si>
    <t>9bd0df6f08d51045168d78ca3668792f</t>
  </si>
  <si>
    <t>Marcelo Cintra</t>
  </si>
  <si>
    <t>BHTRANS - Empresa de Transportes e Trânsito de belo Horizonte</t>
  </si>
  <si>
    <t>mcintra@pbh.gov.br</t>
  </si>
  <si>
    <t>Tornar a mobilidade urbana de Belo Horizonte melhor</t>
  </si>
  <si>
    <t>Plano de Mobilidade urbana com rede de caminhamento a pé
Projetos de calçadas e travessias</t>
  </si>
  <si>
    <t>Ações com transporte coletivo, bicicleta e táfego geral</t>
  </si>
  <si>
    <t>Outros órgão públicos (Secretaria de Planejamento Urbano e de Ação Regional)
Comunidade Europeia (projetos de mobilidade de baixo carbono)
ITDP - Instituto de Políticas de Desenvolvimento e Transporte (convênio de colaboração técnica)
IEMA - Instituoto de Energia e Meio Ambiente  (convênio de colaboração técnica)
WRI - Cidades Sustentáveis /Embarq  (convênio de colaboração técnica)
Itaú (campanha de #compartilheavia)
Nossa Bh e Bh em Ciclo (pesquisa sobre bikes e Grupo de Trabalho)
60 instituições (através de apoio à mobilidade urbana sustentável no Observatório da Mobilidade Urbana)</t>
  </si>
  <si>
    <t>A única que atua diretamente é a APé - Associação dos Pedestres de Belo Horizonte, mas que não tem sido muito ativa.
Pise a Grama (hoje Editora, mas grupo que apoia ações em espaços públicos)
BH em Ciclo (apesar de ser associação de ciclistas, também atua indiretamente com isso)
Tarifa Zero (apesar de ser movimento de transporte, atua indiretamente com isso)</t>
  </si>
  <si>
    <t>Sampapé
Abraspe - Associação Brasileira de Pedestres</t>
  </si>
  <si>
    <t>Boa sorte!</t>
  </si>
  <si>
    <t>2016-05-09 01:04:51</t>
  </si>
  <si>
    <t>2016-05-09 01:20:55</t>
  </si>
  <si>
    <t>3588eb78ed</t>
  </si>
  <si>
    <t>37f04d57f8cd547204f42de205446828</t>
  </si>
  <si>
    <t>Hugo</t>
  </si>
  <si>
    <t>Desbravadores de Sampa</t>
  </si>
  <si>
    <t>desbravadoresdesampa@gmail.com</t>
  </si>
  <si>
    <t>A contemplação da cidade, abertura a novos conhecimentos e consequente quebra de paradigmas.</t>
  </si>
  <si>
    <t>Diversos</t>
  </si>
  <si>
    <t>Hugo Peroni</t>
  </si>
  <si>
    <t>Programador visual</t>
  </si>
  <si>
    <t>Diretamente nenhuma. Utilizamos as vias para realizar nosso objetivo principal que é correr e contemplar a cidade. Assim, os participantes testam a utilização das calçadas e decidem por conta própria se passarão as utilizar como vias de deslocamento.</t>
  </si>
  <si>
    <t>Sim. Corrida Amiga, cidade ativa, Sampapé</t>
  </si>
  <si>
    <t>Corrida amiga</t>
  </si>
  <si>
    <t>Sim. É preciso criar constantemente campanhas de conscientização tanto de motoristas como de caminhantes para o momento do cruzamento das ruas e faixas de pedestres.</t>
  </si>
  <si>
    <t>2016-05-07 13:25:10</t>
  </si>
  <si>
    <t>2016-05-07 13:39:40</t>
  </si>
  <si>
    <t>4086d4fb0f</t>
  </si>
  <si>
    <t>d9a3086b8afe946a5fabe2801538ba92</t>
  </si>
  <si>
    <t>Tiago Martinelli</t>
  </si>
  <si>
    <t>Parqueleta</t>
  </si>
  <si>
    <t>parqueleta@gmail.com</t>
  </si>
  <si>
    <t>Acreditamos no potencial de convívio e interação das pessoas nas cidades e vemos que a iniciativa da criação de parklets favorece na proposição de pequenas áreas de convivência para as pessoas.
Essas instalações pontuais ainda tem a qualidade de questionar o tipo de uso que damos aos espaços públicos, retirando o espaço de um carro estacionado para a criação de um local de convívio para várias pessoas.
Pensando nisso, desenvolvemos um sistema indrustrializado de parklet, diminuindo custos de instalação e montagem, mas mantendo flexibilidade de customização, composto por peças de concreto, aço e madeira - que denominamos de Parqueleta - afim de ampliar e democratizar ainda mais as instalações desses espaços na cidade.</t>
  </si>
  <si>
    <t>Parceria entre o coletivo oitentaedois e a marcenaria Farpa</t>
  </si>
  <si>
    <t>Parceria</t>
  </si>
  <si>
    <t>A mobilidade a pé se insere indiretamente em nossa organização.
O fato dos parklets serem instalações junto às calçadas, com bicicletários - entre outros equipamentos -, se relacionam com pedestres por serem os principais usuários desses espaços e da escala dos parklets ser voltada principalmente a eles.</t>
  </si>
  <si>
    <t>2016-05-05 20:40:15</t>
  </si>
  <si>
    <t>2016-05-06 17:34:01</t>
  </si>
  <si>
    <t>0a525681d4</t>
  </si>
  <si>
    <t>5522ef487a8c0f42db492a26135f4524</t>
  </si>
  <si>
    <t>Dimitre Gallego</t>
  </si>
  <si>
    <t>PingPoint</t>
  </si>
  <si>
    <t>info@pingpoint.com.br</t>
  </si>
  <si>
    <t>O PingPoint tem como objetivo promover o uso do espaço público, a interação social, a saúde, a arte e o lazer por meio da instalação de mesas de pingue-pongue permanentes.</t>
  </si>
  <si>
    <t>2016-05-05 23:42:34</t>
  </si>
  <si>
    <t>2016-05-06 11:50:19</t>
  </si>
  <si>
    <t>fc8c54e0a3</t>
  </si>
  <si>
    <t>3a14aa375f6bfc9afd35e68a35facc01</t>
  </si>
  <si>
    <t>Mila Guedes</t>
  </si>
  <si>
    <t>Milalá - A Liberdade de Ir e Vir</t>
  </si>
  <si>
    <t>mila@milaguedes.com.br</t>
  </si>
  <si>
    <t>Milalá é uma organização que trabalha para fortalecer os direitos humanos das pessoas com deficiência direcionada à divulgação, conscientização e aprofundamento dos direitos individuais, coletivos e inclusão social, a promoção da ética, da paz, da cidadania, dos direitos humanos, da democracia e de outros valores universais; sugestão, acompanhamento  e fortalecimento de políticas de conscientização das dificuldades de acesso das pessoas com deficiência. Milalá funciona como ponto de encontro digital para a elaboração de pareceres e análises de lugares acessíveis que possam receber pessoas com deficiência, estimulando-as a passear, viajar,  participar da vida cotidiana e exercer os seus direitos.</t>
  </si>
  <si>
    <t>Superior completo</t>
  </si>
  <si>
    <t>Envolvimento e engajamento junto aos Grupos de Trabalho de Mobilidade a Pé.</t>
  </si>
  <si>
    <t>Campanha Caçada Cilada/Campanha Calçadas do Brasil</t>
  </si>
  <si>
    <t>Comissão Técnica de Mobilidade a Pé e Acessibilidade da ANTP, Corrida Amiga, Pé de Igualdade, Cidade a Pé, SampaPé, Cidade Ativa e Mobilize.</t>
  </si>
  <si>
    <t>Comissão Técnica de Mobilidade a Pé e Acessibilidade da ANTP, Corrida Amiga, Pé de Igualdade,Cidade a Pé, SampaPé, Cidade Ativa e Mobilize.</t>
  </si>
  <si>
    <t>Quero sempre andar junto com vcs!</t>
  </si>
  <si>
    <t>2016-05-05 22:49:46</t>
  </si>
  <si>
    <t>2016-05-06 00:04:48</t>
  </si>
  <si>
    <t>b8d85f3cee</t>
  </si>
  <si>
    <t>f7f8e4b9e0ef88c93dab61314f5d007e</t>
  </si>
  <si>
    <t>Erika Mota</t>
  </si>
  <si>
    <t>Soluções para Cidades/ ABCP</t>
  </si>
  <si>
    <t>erika.mota@abcp.org.br</t>
  </si>
  <si>
    <t>Fortaleza; Recife; Salvador; Brasília; Campo Grande; Rio de Janeiro; Vitória; Belo Horizonte; Curitiba; Florianópolis; Porto Alegre</t>
  </si>
  <si>
    <t>A organização foi fundada em 1936,  Programa Soluções para Cidades em 2010. O Soluções para Cidades é um programa de apoio aos municípios, que tem o objetivo de acelerar e qualificar o desenvolvimento urbano, através de projetos, parcerias e transmissão de conhecimento aos administradores municipais e demais atores urbanos.
O foco de nosso trabalho está no desenvolvimento das áreas de Habitação, Saneamento, Mobilidade e Espaços Públicos.
O Programa promove o uso de soluções a base de cimento, apoiado em uma plataforma que congrega ferramentas de apoio e capacitação a técnicos e gestores públicos, articulação dos atores envolvidos na dinâmica urbana e sistematização e divulgação de práticas que possam inspirar novos modelos de desenvolvimento.</t>
  </si>
  <si>
    <t>Engenheira civil graduada pela Universidade Estadual Paulista (UNESP). Pós-graduada em Marketing pela Escola Superior de Propaganda e Marketing (ESPM) e especialista em gestão públicas pela Fundação Getúlio Vargas (FGV)</t>
  </si>
  <si>
    <t>Liga - rede social da construção civil</t>
  </si>
  <si>
    <t>capacitação a técnicos e gestores públicos;
articulação dos atores envolvidos na dinâmica urbana; sistematização e divulgação de práticas que possam inspirar novos modelos de desenvolvimento;
produção de conteúdo (cartilhas, manuais...);
apoio ao desenvolvimento e execução de novas tecnologias (pavimentos permeáveis, fotocatalíticos...)</t>
  </si>
  <si>
    <t>Mobilidade Cicloviária e Alternativa:
Seminários/Mesas Redondas/ Concurso  - Cidades Cicláveis
Espaços Públicos:
Capacitações e Manual: Diagnóstico e Projetos de Espaços Públicos
Transporte Público Coletivo:
Capacitação e assistência técnica na execução de BRTs, Corredores urbanos e Terminais.</t>
  </si>
  <si>
    <t>FIRJAN (25 municípios da Baixada Fluminense); Senai RJ; SEBRAE RJ; Câmara Metropolitana de Integração Governamental do Rio de Janeiro; ITDP; ANTP; Codivap(40 municípios parceiros); Associação de Engenheiros e Arquitetos de São José dos Campos;  PMSP; Instituto Horizontes; SEBRAE MG; PMCuritiba; IPPUC; ANFRI; Cidade a Pé; WRI/Embarq</t>
  </si>
  <si>
    <t>Cidade a Pé; Corrida Amiga; Mobilize; Instituto Mobilidade Verde; USP Cidades; ITDP; Cidade Ativa; Rede Nossa São Paulo; WRI/Embarq</t>
  </si>
  <si>
    <t>ITDP; WRI; ANTP</t>
  </si>
  <si>
    <t>2016-05-04 17:13:23</t>
  </si>
  <si>
    <t>2016-05-04 18:03:20</t>
  </si>
  <si>
    <t>7c4fee7a9b</t>
  </si>
  <si>
    <t>3fd56630ddfeb4fd7e321e8ff2568841</t>
  </si>
  <si>
    <t>Alberto Rodrigues Camargo</t>
  </si>
  <si>
    <t>Caminhada das QUEBRADAS</t>
  </si>
  <si>
    <t>albertosagaz@hotmail.com</t>
  </si>
  <si>
    <t>Não há</t>
  </si>
  <si>
    <t>Conscientizar as pessoas para uma pratica de atividade física e hábitos saudáveis, sociabilizar e conhecer a geografia local que chamamos de valorização Regional.</t>
  </si>
  <si>
    <t>Alberto Rodrigues Camargo e ou Shirley Neves Oliveira</t>
  </si>
  <si>
    <t>Pós-Graduado</t>
  </si>
  <si>
    <t>Realizamos 4 vezes ao ano a Caminhada das QUEBRADAS (bairros), na Zona Leste de SP, onde sempre o percurso é de uma bairro para outro. que tem como objetivo principal a conscientização, a sociabilização e a valorização regional</t>
  </si>
  <si>
    <t>Temos parceria com o Movimento Cultural da Região denominado Movimento Cultural de Ermelino Matarazzo</t>
  </si>
  <si>
    <t>Movimento Cultural de Ermelino Matarazzo que engloba vários coletivos.</t>
  </si>
  <si>
    <t>Organizações que atuam em prol da Caminhada e corrida de RUA</t>
  </si>
  <si>
    <t>Gostaria de agradecer a Silvia que nos encontrou no facebook e nos possibilitou o preenchimento deste formulário. Deixo como sugestão: vcs tentarem ajudar na Divulgação de todos os eventos direcionados pra essa finalidade da mobilidade a pé. com mais notoriedade fica mais fácil conseguir recursos para realizar os eventos. Obrigado! E que de tudo certo pra todos nós nas nossas caminhadas.</t>
  </si>
  <si>
    <t>2016-05-03 16:28:26</t>
  </si>
  <si>
    <t>2016-05-03 17:02:40</t>
  </si>
  <si>
    <t>d30b40559a</t>
  </si>
  <si>
    <t>3c1199342d457bc3374b24bf121eace8</t>
  </si>
  <si>
    <t>André Gonçalves</t>
  </si>
  <si>
    <t>andre@sobreurbana.com</t>
  </si>
  <si>
    <t>Somos um estúdio de intervenções urbanas e culturais. Trabalhamos de forma inovadora e criativa com artistas, empreendedores, governo, ONGs e iniciativa privada para melhorar a experiência das pessoas nos espaços públicos da cidade e promover melhores ambientes.
Nossa Visão:
Cidades pensadas à escala humana, sustentáveis e resilientes, com qualidade de vida e boa urbanidade.
Nossa Missão:
Promover a cultura urbana e melhorar a experiência das pessoas nas cidades através da ativação dos espaços públicos e sua adequação às dinâmicas da vida social.</t>
  </si>
  <si>
    <t>Estúdio</t>
  </si>
  <si>
    <t>André</t>
  </si>
  <si>
    <t>Graduação</t>
  </si>
  <si>
    <t>Construção de parklets, Jane's Walks, oficinas e ações sobre caminhabilidade</t>
  </si>
  <si>
    <t>Oficinas de mobiliários urbano, intervenções urbanas no espaço público</t>
  </si>
  <si>
    <t>Bike Anjo, Coletivo Centopeia, GoType, Festival Bananada, Sinduscon GO, Sebrae, ANTP, Laboratório da Cidade, Instituto Mobilidade Verde, Cidades paraPessoas</t>
  </si>
  <si>
    <t>Instituto Mobilidade Verde, Sampa a pé, Mobilize</t>
  </si>
  <si>
    <t>2016-05-03 15:28:46</t>
  </si>
  <si>
    <t>2016-05-03 15:47:47</t>
  </si>
  <si>
    <t>e89aab3ac3</t>
  </si>
  <si>
    <t>9684b296943f6e591ad6c64f1ac281ff</t>
  </si>
  <si>
    <t>Ronaldo</t>
  </si>
  <si>
    <t>Pedestre-se</t>
  </si>
  <si>
    <t>roniduarteproerd@gmail.com</t>
  </si>
  <si>
    <t>Vila Velha</t>
  </si>
  <si>
    <t>Debater e criar alternativas para amenizar os problemas de mobilidade urbana, valorizar os meios não poluidores no transporte, o correto uso das vias públicas, o respeito às regras de trânsito e sobre tudo, com o pedestre.</t>
  </si>
  <si>
    <t>Ronaldo Duarte Barrozo</t>
  </si>
  <si>
    <t>Ensino superior incompleto</t>
  </si>
  <si>
    <t>Proposição de ideias sobe o correto uso do espaço público de vias.</t>
  </si>
  <si>
    <t>Fomentar o interesse popular pelo tema, trazer a discussão o correto uso do espaço público</t>
  </si>
  <si>
    <t>corrida amiga</t>
  </si>
  <si>
    <t>2016-05-03 12:34:53</t>
  </si>
  <si>
    <t>2016-05-03 12:39:04</t>
  </si>
  <si>
    <t>9b488eeb62</t>
  </si>
  <si>
    <t>0e7ec1737c1bb6644ab77c2c9602fb48</t>
  </si>
  <si>
    <t>Mauro</t>
  </si>
  <si>
    <t>Caminhadas Urbanas</t>
  </si>
  <si>
    <t>maurocalliari@uol.com.br</t>
  </si>
  <si>
    <t>Reflexões sobre as caminhadas na cidade.</t>
  </si>
  <si>
    <t>Blog</t>
  </si>
  <si>
    <t>Aspectos sensoriais da caminhada</t>
  </si>
  <si>
    <t>Andar. Escrever.</t>
  </si>
  <si>
    <t>Não tenho dificuldades para falar de caminhadas. Todo mundo parece gostar desse assunto.</t>
  </si>
  <si>
    <t>Solidariedade e apoio emocional.</t>
  </si>
  <si>
    <t>ANTP, Cidade a pé, FAU USP, FAU Mackenzie, Conselho Participativo, Conselho de Política Urbana.</t>
  </si>
  <si>
    <t>ANTP. Cidade a pé.</t>
  </si>
  <si>
    <t>Força aí, pessoal!</t>
  </si>
  <si>
    <t>2016-05-03 12:28:31</t>
  </si>
  <si>
    <t>2016-05-03 12:33:55</t>
  </si>
  <si>
    <t>ecfa998b761766015b425f1d9a29f0c7</t>
  </si>
  <si>
    <t>Silvia Ballan</t>
  </si>
  <si>
    <t>silviaenina.org</t>
  </si>
  <si>
    <t>silviaenina@gmail.com</t>
  </si>
  <si>
    <t>Incentivar as pessoas a usar o modal bicicleta ou qualquer modal de transporte ativo. Nosso objetivo é incentivar sempre e conquistar apoio financeiro.</t>
  </si>
  <si>
    <t>mobilidade urbana</t>
  </si>
  <si>
    <t>Caminho da escola com crianças. Respeito aos idosos nas calçadas e espaços publicos em geral</t>
  </si>
  <si>
    <t>patrocinio</t>
  </si>
  <si>
    <t>Aromeiazero, Bike Anjo, Ciclocidade e CicloBR</t>
  </si>
  <si>
    <t>CorridaAmiga, Sampapé e minha sampa</t>
  </si>
  <si>
    <t>Cidade a pé</t>
  </si>
  <si>
    <t>2016-05-03 00:59:10</t>
  </si>
  <si>
    <t>2016-05-03 01:08:42</t>
  </si>
  <si>
    <t>646b4b6641</t>
  </si>
  <si>
    <t>07399c9c6bec2f7b0f75d72331b7e0b8</t>
  </si>
  <si>
    <t>Mauricio</t>
  </si>
  <si>
    <t>Diverte Inverte</t>
  </si>
  <si>
    <t>mau.mms@gmail.com</t>
  </si>
  <si>
    <t>Grupo de amigos que atua de maneira independente nos momentos livres. Utilizamos o espaço público para construir experiências, promover micro-transformações e momentos de convívio. Replicamos algumas intervenções urbanas na cidade de Joinville</t>
  </si>
  <si>
    <t>Intervenções Urbanas, Arte, Design, Experiencia, Mobilidade, Smart Cities</t>
  </si>
  <si>
    <t>Edição da intervenção Urbana Walk Your City na cidade de Joinville</t>
  </si>
  <si>
    <t>Inspirar, gerar reflexão e diversão no dia das pessoas na cidade</t>
  </si>
  <si>
    <t>Jornal e TV</t>
  </si>
  <si>
    <t>SOCIESC com convite na semana academica de Arquitetura e Urbanismo, Canais de TV e Jornais Locais na divulgação das ações</t>
  </si>
  <si>
    <t>Se Joinville Fosse Nossa, Inova Joinville</t>
  </si>
  <si>
    <t>Cidade Democratica, Connected Smart Cities,</t>
  </si>
  <si>
    <t>2016-05-02 21:13:44</t>
  </si>
  <si>
    <t>2016-05-02 21:27:33</t>
  </si>
  <si>
    <t>6f858d6e45</t>
  </si>
  <si>
    <t>a76a0e8e5e99b82158ee3e092d8b544a</t>
  </si>
  <si>
    <t>Valmir de Souza</t>
  </si>
  <si>
    <t>Giro Inclusivo e Biomob</t>
  </si>
  <si>
    <t>biovalmir@gmail.com</t>
  </si>
  <si>
    <t>Ideologia</t>
  </si>
  <si>
    <t>Superior</t>
  </si>
  <si>
    <t>Mutirões de acessibilidade e passeios</t>
  </si>
  <si>
    <t>Projeto em tramite na Fapesp</t>
  </si>
  <si>
    <t>Secretaria da pessoa com deficiência e cvi</t>
  </si>
  <si>
    <t>Cidades a pé, corrida amiga, sampa pé, caminha rio</t>
  </si>
  <si>
    <t>As mesmas</t>
  </si>
  <si>
    <t>Ajudar a formatar um estatuto do pedestre</t>
  </si>
  <si>
    <t>2016-05-02 20:22:43</t>
  </si>
  <si>
    <t>2016-05-02 20:45:13</t>
  </si>
  <si>
    <t>46917ba64e</t>
  </si>
  <si>
    <t>b0c90439c122f4a8a2de36ecf2e7b88a</t>
  </si>
  <si>
    <t>Paulo Rios</t>
  </si>
  <si>
    <t>Vila a 30</t>
  </si>
  <si>
    <t>paulo.rios@hotmail.com</t>
  </si>
  <si>
    <t>Vila-a-30 alinha-se com a visão de mobilidade sustentável, que tem como objetivo a redução dos impactos negativos do tráfego motorizado e a melhoria das condições de circulação dos “modos suaves” de deslocamento (tendo por base a utilização de energia humana) e, consequentemente, uma melhor qualidade urbana, relacionada com o estímulo à convivência social num espaço compartilhado.</t>
  </si>
  <si>
    <t>Guerrilha</t>
  </si>
  <si>
    <t>Bacharel em Comunicação Social</t>
  </si>
  <si>
    <t>Conscientizar que o bairro tem atrações que são melhor apreciadas e usufruidas acaba por colocar os deslocamentos a pé em evidência.</t>
  </si>
  <si>
    <t>Bike e outras modos suaves entram no critério.</t>
  </si>
  <si>
    <t>Sigam insistindo!</t>
  </si>
  <si>
    <t>2016-05-02 19:50:32</t>
  </si>
  <si>
    <t>2016-05-02 19:58:45</t>
  </si>
  <si>
    <t>c2fdf071df</t>
  </si>
  <si>
    <t>8136c31227fa1b391d3b4b834c007280</t>
  </si>
  <si>
    <t>Erika Cristine Kneib</t>
  </si>
  <si>
    <t>Fórum de Mobilidade Urbana da Região Metropolitana de Goiânia</t>
  </si>
  <si>
    <t>forumdamobilidade@gmail.com</t>
  </si>
  <si>
    <t>Em meio aos desafios e à necessidade urgente de melhoria da mobilidade na RMG, em 2010 foi lançado o Fórum de Mobilidade Urbana da Região Metropolitana de Goiânia - RMG. Este fórum foi concebido como uma estratégia interinstitucional de articulação, sensibilização e integração da sociedade, comprometido com a busca por uma mudança de paradigma relacionado à mobilidade urbana.
O fórum adota como objetivo geral promover a integração entre as entidades que possuem legitimidade e qualificação na busca por um processo efetivo de melhoria da mobilidade na RMG, contribuindo para uma mudança de paradigma, a sustentabilidade e a qualidade de vida nesta região.</t>
  </si>
  <si>
    <t>Fórum</t>
  </si>
  <si>
    <t>Pós doutorado</t>
  </si>
  <si>
    <t>Princípios basilares da lei de mobilidade: prioridade ao pedestre e ciclista, ao transporte coletivo, racionalização do automóvel, planejamento das redes urbanas.</t>
  </si>
  <si>
    <t>Reuniões e palestras específicas sobre o tema.</t>
  </si>
  <si>
    <t>Reuniões e palestras sobre o tema; compartilhamento de informação com técnicos e órgãos públicos; produção de material técnico, como entrevistas e boletins técnicos.</t>
  </si>
  <si>
    <t>Como o pedestre é um dos 04 Eixos trabalhados pelo Fórum, inevitavelmente todo material técnico, palestra ou documento produzido acaba por abordar o assunto, mesmo que de forma indireta.</t>
  </si>
  <si>
    <t>Falta de capacitação da gestão pública</t>
  </si>
  <si>
    <t>Sites internacionais com material técnico</t>
  </si>
  <si>
    <t>UFG
UEG
ANTP Centro Oeste
MDT
Consórcio RMTC
SEST Senat
CMTC</t>
  </si>
  <si>
    <t>O Fórum de Mobilidade é uma estratégia interinstitucional de articulação e integração da sociedade, na busca por uma melhor mobilidade na Região Metropolitana de Goiânia. Surgiu em 2010, vinculado a um Instituto. O Fórum não existe formalmente, para que qualquer instituição legítima que deseje propor ações em prol da mobilidade possa coordená-lo. Afinal, ele é um fórum. Em 2015 passou a ser vinculado a um projeto de extensão da Universidade Federal de Goiás, com apoio do Ministério da Educação e das Cidades, a partir de um Edital de fomento, o qual permite que 5 alunos de graduação bolsistas* ajudem na manutenção das atividades do Fórum. Mais e 40 instituições públicas e privadas fazem parte do Fórum e participam de suas atividades e reuniões.
* não reconhecemos bolsa de graduação como remuneração, apenas como ajuda de custo.</t>
  </si>
  <si>
    <t>2016-05-02 13:55:11</t>
  </si>
  <si>
    <t>2016-05-02 14:24:24</t>
  </si>
  <si>
    <t>d6f8c4e954</t>
  </si>
  <si>
    <t>681caa8201dc6513edd3805d0543dcb0</t>
  </si>
  <si>
    <t>Juliana Barsi</t>
  </si>
  <si>
    <t>Bela Rua</t>
  </si>
  <si>
    <t>juliana@belarua.com.br</t>
  </si>
  <si>
    <t>,</t>
  </si>
  <si>
    <t>Transformar os espaços públicos em lugares que inspiram pessoas. 
Transformar lugares a partirdos desejos e necessidades
da comunidade.
Fortalecer a conexão entre as pessoas e os lugares que
elas compartilham.</t>
  </si>
  <si>
    <t>Formada e pós graduada em Arquitetura e Urbanismo</t>
  </si>
  <si>
    <t>projeto Curativos Urbanos - Intervenção urbana que usa cor e bom humor para chamar a atençãosobre a condição das calçadas. Foi criado um manual explicativo sobre seu próprio curativo urbano. O projeto teve repercussão internacional.</t>
  </si>
  <si>
    <t>O (Rua)³ é uma uma ferramenta de pesquisa que
foi desenvolvida para estudar o espaço urbano e
ao mesmo tempo oferecer ao público atividades e
entretenimento, com o objetivo de proporcionar o
desfrute do espaço pelas pessoas, transformando-o
em um espaço de convívio, arte e lazer.</t>
  </si>
  <si>
    <t>Conexão Cultural
Rede Ocara</t>
  </si>
  <si>
    <t>Sampa a pé 
Rede Ocara</t>
  </si>
  <si>
    <t>Sampa a pé</t>
  </si>
  <si>
    <t>2016-05-01 15:03:47</t>
  </si>
  <si>
    <t>2016-05-01 15:17:29</t>
  </si>
  <si>
    <t>0e8cd9dac2</t>
  </si>
  <si>
    <t>d6b2ea7ee2cd9f37e6eea7e060302954</t>
  </si>
  <si>
    <t>Joelton Nascimento</t>
  </si>
  <si>
    <t>Secretaria Municipal de Ordem Pública</t>
  </si>
  <si>
    <t>planejamento.sorp@cuiaba.mt.gov.br</t>
  </si>
  <si>
    <t>MT</t>
  </si>
  <si>
    <t>Cuiabá (MT)</t>
  </si>
  <si>
    <t>Ordenar o espaço urbano e rural do município de Cuiabá a fim de assegurar dignidade, convivência pacífica e o bem-estar da população cuiabana, mediante a garantia do cumprimento da legislação ambiental, urbanística, sanitarista, de posturas municipais e de proteção e defesa dos consumidores.</t>
  </si>
  <si>
    <t>Eduardo Henrique de Souza</t>
  </si>
  <si>
    <t>Programa Calçada Solidária</t>
  </si>
  <si>
    <t>Plano Estratégico da SORP</t>
  </si>
  <si>
    <t>CDL, MP-MT</t>
  </si>
  <si>
    <t>2016-04-28 19:45:41</t>
  </si>
  <si>
    <t>2016-04-28 19:55:54</t>
  </si>
  <si>
    <t>22ca661ba9</t>
  </si>
  <si>
    <t>e373a7a04a4589ce7d85d5feb89976bb</t>
  </si>
  <si>
    <t>Andre Aranha Ribeiro</t>
  </si>
  <si>
    <t>EMDEC</t>
  </si>
  <si>
    <t>andre.emdec@gmail.com</t>
  </si>
  <si>
    <t>Gestor público de mobilidade. Empresa de economia mista vinculada à Secretaria Municipal de Transporte. A Emdec responde pelas áreas de planejamento da circulação; gerenciamento do transporte coletivo e de outras modalidades de interesse público, como táxi, escolar e fretamento; e pela gestão do trânsito, com os Agentes da Mobilidade Urbana, com a operação semafórica e de sinalização, além de manter os programas de educação dos condutores e pedestres.</t>
  </si>
  <si>
    <t>João Gaido</t>
  </si>
  <si>
    <t>Ecomonista</t>
  </si>
  <si>
    <t>Programa de acessibilidade inclusiva - Pai
Plano de Mobilidade Sustentável - PlanMob
Programa de educação para o trânsito
Operação e fiscalização de trânsito</t>
  </si>
  <si>
    <t>Gerenciamento da concessão do transporte público coletivo
Gerenciamento da concessão do terminal rodoviário
Gestão dos serviços de transporte de interesse público (táxi, fretamento, escolar, motofrete, cargas)</t>
  </si>
  <si>
    <t>UITP (International Association of Public Transport)
ANTP (Associação Nacional de Transportes Públicos0
WBCSD (World Business Council for Sustainable Development0
Observatório Nacional de Segurança Viária
SAE Brasil</t>
  </si>
  <si>
    <t>Conselho Municipal de Trânsito e Transporte</t>
  </si>
  <si>
    <t>www.mobilize.org.br</t>
  </si>
  <si>
    <t>Caminhando a gente chega lá.
Obrigado pela iniciativa.</t>
  </si>
  <si>
    <t>2016-04-28 18:45:07</t>
  </si>
  <si>
    <t>2016-04-28 19:26:05</t>
  </si>
  <si>
    <t>9dadb8f514</t>
  </si>
  <si>
    <t>35024aff860f32ea3abe8c7c3fa833f9</t>
  </si>
  <si>
    <t>Fabiana</t>
  </si>
  <si>
    <t>Prefeitura Municipal de Governador Valadares</t>
  </si>
  <si>
    <t>fabiana.teles@hotmail.com</t>
  </si>
  <si>
    <t>Governador Valadares (MG)</t>
  </si>
  <si>
    <t>Organização e controle da cidade em busca do bem-estar de seus habitantes</t>
  </si>
  <si>
    <t>Raul Cláudio</t>
  </si>
  <si>
    <t>Engenheiro Eletricista</t>
  </si>
  <si>
    <t>Regularização das calçadas, seleção dos empreendimentos de acordo com o local e revisão das vagas de garagem.</t>
  </si>
  <si>
    <t>Extensão do perímetro urbano, implantação de universidade pública fora da extensão do perímetro urbano e criação de bairros distante da área ocupada.</t>
  </si>
  <si>
    <t>Ministério público e associação dos deficientes</t>
  </si>
  <si>
    <t>Propor parceria com as prefeituras, pois muitas ações poderiam ser diferentes se outros setores além da indústria da construção e comércio estivessem presentes nas decisões da cidade.</t>
  </si>
  <si>
    <t>2016-04-26 15:23:35</t>
  </si>
  <si>
    <t>2016-04-26 15:29:52</t>
  </si>
  <si>
    <t>a7da8570da</t>
  </si>
  <si>
    <t>f6bd6c32517d104251076db1b942c416</t>
  </si>
  <si>
    <t>Super-Ando</t>
  </si>
  <si>
    <t>superandoape@gmail.com</t>
  </si>
  <si>
    <t>Para sensibilizar corações e mentes de cidadãs e cidadãos em prol de uma cidade mais humana. Fundamentalmente,  para representar o heroísmo do caminhar, das pessoas que cotidianamente se superam em uma cidade inacessível. E, enfim, na perspectiva de articular pessoas e grupos em torno desta causa vital para nossas cidades -- promover a acessibilidade e a mobilidade a pé.</t>
  </si>
  <si>
    <t>Andrew Oliveira</t>
  </si>
  <si>
    <t>superior completo</t>
  </si>
  <si>
    <t>A atuação consiste nestas frentes principais: diálogo com a população para empoderar o pedestre; conscientização com os motoristas para respeitar o direito de quem caminha, geralmente atuando em faixas de travessia com desrespeito sistemático; promoção de eventos públicos que valorizem a mobilidade a pé e lutem pela acessibilidade universal e inclusão; ressaltar a falta de condições básica para quem anda na cidade (a exemplo da minha atuação como o pedestre olímpico); e, por último, articular grupos em torno da causa (ex. Brasília, Goiânia e Rio de Janeiro) bem como estabelecer conexões com agentes internacionais (principalmente latinoamericanos).</t>
  </si>
  <si>
    <t>Peatónito, Corrida Amiga, Comissão Técnica de Mobilidade a Pé e Acessibilidade da ANTP, Brasília para Pessoas, Cidadeapé, CaminhaRIO, Red Ocara, Giro Inclusivo, Jane's Walk Brasília, Canal Mova-se, Milalá.</t>
  </si>
  <si>
    <t>Cidade Ativa, Corrida Amiga, Cidadeapé, Sampapé, Pé de Igualdade, Comissão Técnica de Mobilidade a Pé e Acessibilidade da ANTP, Milalá, Sampapé, Urb-i, Red Ocara, Instituto Mobilidade Verde, Desbravadores de Sampa.</t>
  </si>
  <si>
    <t>Cidade Ativa, Cidadeapé, Corrida Amiga, Comissão Técnica de Mobilidade a Pé e acessibilidade da ANTP, ITDP Brasil, Instituto Mobilidade Verde, Sampapé.</t>
  </si>
  <si>
    <t>Que atuemos mais e mais em prol do fortalecimento da rede da mobilidade a pé no Brasil.</t>
  </si>
  <si>
    <t>2016-04-25 20:45:56</t>
  </si>
  <si>
    <t>2016-04-25 21:15:11</t>
  </si>
  <si>
    <t>c6888ccf1f</t>
  </si>
  <si>
    <t>da9cdacd3af6164c7a2157cd448042bc</t>
  </si>
  <si>
    <t>Maria Elisa Mercer</t>
  </si>
  <si>
    <t>Neourbix</t>
  </si>
  <si>
    <t>mariaelisa@neourbix.com</t>
  </si>
  <si>
    <t>Miami, FL USA</t>
  </si>
  <si>
    <t>Criar lugares através de Projetos urbanísticos compactos, baseados na unidade de bairro para incentivar a caminhabilidade, mobilidade diversa, uso misto, diversidade social, e promover sustentabilidade econômica, urbana e ambiental. Planejamento urbano via códigos morfológicos e desenhos viários multimodais para implementar em novos bairros e/ou cidades existentes.</t>
  </si>
  <si>
    <t>Graduação arquitetura e urbanismo</t>
  </si>
  <si>
    <t>Projetos, palestras em universidades e conferências profissionais, informação e divulgação em mídias sociais, prática pessoal</t>
  </si>
  <si>
    <t>Projetos, palestras em universidades, conferências profissionais, informação e divulgação</t>
  </si>
  <si>
    <t>2016-04-25 12:56:41</t>
  </si>
  <si>
    <t>2016-04-25 13:10:12</t>
  </si>
  <si>
    <t>38f325d619</t>
  </si>
  <si>
    <t>7e25bb2d9a34fb156c38ea5016fa6fd9</t>
  </si>
  <si>
    <t>IRENE QUINTÁNS</t>
  </si>
  <si>
    <t>red OCARA</t>
  </si>
  <si>
    <t>redocara@gmail.com</t>
  </si>
  <si>
    <t>A Rede OCARA  é uma rede latino-americana de experiências e projetos sobre cidade, arte, arquitetura e espaço público nos quais participam crianças.
Nosso objetivo é compartilhar trabalhos realizados em circunstâncias urbanas e sociais semelhantes, para que nos inspirem e ajudem a todos. Criar rede, abraçar, falar.</t>
  </si>
  <si>
    <t>Irene Quintáns</t>
  </si>
  <si>
    <t>Arquiteta urbanista + Mestrado em Estudos Territoriais e Urbanísticos</t>
  </si>
  <si>
    <t>(1) Na red OCARA Sâo Paulo, a através de oficinas, aulas e palestras em São Paulo, a rede dinamiza o pensamento crítico infantil e adulto sobre temas urbanos através de oficinas lúdicas e artísticos. Também divulgação através das mídias, publicações e blog.
(2) O portal web do site OCARA compila e amplifica políticas públicas e outros projetos relacionados com a cidade. Uma parte deles são exclusivamente de mobilidade.</t>
  </si>
  <si>
    <t>CT Mobilidade a pé e acessibilidade ANTP, IVM, Corrida Amiga, Mobilize, Laboratório da Cidade, Virada Sustentável, Conexão Cultural, IPA Brasil, Brasilia para Pessoas, Instituto Mobilidade Verde</t>
  </si>
  <si>
    <t>CT Mobilidade a pé ANTP, Cidadeapé, Corrida Amiga, Cidade Ativa, CMTT Mobilidade a pe (SMT), Instituto Mobilidade Verde, SampaPé!, IVM, Mobilize</t>
  </si>
  <si>
    <t>CT Mobilidade a pé ANTP, Cidadeapé, Corrida Amiga, Cidade Ativa, Mobilize</t>
  </si>
  <si>
    <t>obrigada</t>
  </si>
  <si>
    <t>2016-04-24 18:52:47</t>
  </si>
  <si>
    <t>2016-04-25 01:29:28</t>
  </si>
  <si>
    <t>fb109e5c34</t>
  </si>
  <si>
    <t>17afc0b5854ff5287b0735165eed8b96</t>
  </si>
  <si>
    <t>Paulinha Pedestre</t>
  </si>
  <si>
    <t>Brasília para Pessoas e Jane's Walk Bsb</t>
  </si>
  <si>
    <t>paulinhapedestre@gmail.com</t>
  </si>
  <si>
    <t>Conscientizar a sociedade  para uma mudança de paradigma da mobilidade urbana.</t>
  </si>
  <si>
    <t>Doutorado</t>
  </si>
  <si>
    <t>Caminhadas Jane's Walk para conscientizar as pessoas; Mutirão para a melhoria da qualidade das calçadas</t>
  </si>
  <si>
    <t>Mobilize Brasil</t>
  </si>
  <si>
    <t>Mobilize brasil, Cidade Ativa, Corrida Amiga, etc</t>
  </si>
  <si>
    <t>2016-04-25 00:38:50</t>
  </si>
  <si>
    <t>2016-04-25 00:55:11</t>
  </si>
  <si>
    <t>fa2c9b1105</t>
  </si>
  <si>
    <t>363efb63be7f32af83273cdf1473c29a</t>
  </si>
  <si>
    <t>Renato Hofer</t>
  </si>
  <si>
    <t>Arquipélagos Urbanos</t>
  </si>
  <si>
    <t>travessiaurbana@gmail.com</t>
  </si>
  <si>
    <t>Rio de Janeiro, Zurich</t>
  </si>
  <si>
    <t>Propor experiências urbanas através do caminhar com a finalidade de apresentar novas modalidades de percepção, uso e interação com a cidade.</t>
  </si>
  <si>
    <t>Arquiteto Urbanista e Artista Visual</t>
  </si>
  <si>
    <t>Realizações de expedições de 1, 2 e 3 dias, de bicicleta ou à pé,  cruzando a metrópole de forma a evidenciar os contrastes que caraterizam o tecido urbano.</t>
  </si>
  <si>
    <t>Intervenções urbanas de caráter efêmero</t>
  </si>
  <si>
    <t>Pro Helvetia, Cozinha efêmera, IAB, Bookstore</t>
  </si>
  <si>
    <t>Divulgar as ações dos coletivos</t>
  </si>
  <si>
    <t>2016-04-25 00:29:53</t>
  </si>
  <si>
    <t>2016-04-25 00:44:56</t>
  </si>
  <si>
    <t>b7b16ca910</t>
  </si>
  <si>
    <t>9e8cdc08e9972c5afa9198dc8a5ab8de</t>
  </si>
  <si>
    <t>Maria Ermelina Brosch Malatesta - Meli Malatesta</t>
  </si>
  <si>
    <t>Pé de Igualdade</t>
  </si>
  <si>
    <t>pedeigualdade@uol.com.br</t>
  </si>
  <si>
    <t>Divulgar conhecimento, formar opinião pública, prestar consultoria técnica e ministrar palestras, cursos e capacitações voltados à valorização da Mobilidade a Pé</t>
  </si>
  <si>
    <t>Meli Malatesta</t>
  </si>
  <si>
    <t>Mestra em Mobilidade a Pé e Doutora em Mobilidade Cicloviária pela Faculdade de Arquitetura e Urbanismo da Universidade de São Paulo</t>
  </si>
  <si>
    <t>Blog em site de Mobilidade - Mobilize</t>
  </si>
  <si>
    <t>Especificações físicas e ergonômicas da mobilidade a pé</t>
  </si>
  <si>
    <t>pratica na vida cotidiana</t>
  </si>
  <si>
    <t>Cursos, capacitações, seminários, palestras, entrevistas, consultorias técnicas, formação de opinião, ativismo, divulgação do tema e prática da mobilidade na vida cotidiana</t>
  </si>
  <si>
    <t>Consultoria, cursos, palestras, seminários, ativismo cicloviário</t>
  </si>
  <si>
    <t>dificuldade de acesso ao meio acadêmico que não se preocupa em professores qualificados para tratar do tema da mobilidade ativa</t>
  </si>
  <si>
    <t>contatos com outras realidades urbanas propiciados por viagens técnicas ou não</t>
  </si>
  <si>
    <t>CT Mobilidade a Pé e Acessibilidade da ANTP, ANTP, Corrida Amiga, Cuiabá para Pessoas, Jane's Walk, Sampapé, RedOcara, Cidadeapé, ITDP,</t>
  </si>
  <si>
    <t>Disponibilizar os resultados da pesquisa e trabalhar os resultados.  O Pé de Igualdade se dispõe a participar deste trabalho.</t>
  </si>
  <si>
    <t>2016-04-21 20:34:02</t>
  </si>
  <si>
    <t>2016-04-21 20:57:21</t>
  </si>
  <si>
    <t>634cf8691f</t>
  </si>
  <si>
    <t>b2186df963fc80030067223055438501</t>
  </si>
  <si>
    <t>Comissão Técnica de Mobilidade a Pé e Acessibilidade da Associação Nacional de Transportes Públicos</t>
  </si>
  <si>
    <t>meli.mobilidade@gmail.com</t>
  </si>
  <si>
    <t>Brasilia, Vitória, Rio de Janeiro, Belo Horizonte, Curitiba,  Regional Norte, Regional Nordeste e Regional Centro-Oeste</t>
  </si>
  <si>
    <t>A ANTP é uma entidade civil sem fins lucrativos, criada em 1977, voltada ao setor do transporte público e do trânsito urbano do Brasil que tem por objetivo desenvolver e difundir  conhecimentos visando seu contínuo aprimoramento.</t>
  </si>
  <si>
    <t>Presidente: Ailton Brasiliense e Superintendente: Luis Carlos Néspoli</t>
  </si>
  <si>
    <t>pos graduado</t>
  </si>
  <si>
    <t>cursos à distância</t>
  </si>
  <si>
    <t>Congressos e seminários</t>
  </si>
  <si>
    <t>criação da Comissão Técnica de Mobilidade a Pé e Acessibilidade, participação em atividades de ativismo, participação em comissões de política pública,  produção de material técnico para as políticas públicas, cursos, seminários, palestras, capacitações de ativistas</t>
  </si>
  <si>
    <t>pesquisas, produção de material técnico e jurídico, outras comissões técnicas sobre trânsito e transporte, meio ambiente, cargas e logística</t>
  </si>
  <si>
    <t>materiais produzidos por ongs de ativismo</t>
  </si>
  <si>
    <t>Associação Cidadeapé, Corrida Amiga, Red Ocara, Sampapé, Ciclocidade, Mobilize, Cidades para Pessoas, Mobilidade Verde, Pe de Igualdade</t>
  </si>
  <si>
    <t>Pé de Igualdade, Corrida Amiga, Cidadeapé, Sampapé, Abraspe, APE, Mobilidade Verde</t>
  </si>
  <si>
    <t>Cidade a Pé e Corrida Amiga com a campanha Calçada Cilada</t>
  </si>
  <si>
    <t>Parabenizo e apoio a iniciativa.  Espero que os dados obtidos sejam divulgados igualmente e totalmente a todos.  Espero que cheguem a diagnósticos e conclusões sobre o "Pedativismo" e que esse material chegue a todos. Me coloco à disposição para participar desse diagnóstico.</t>
  </si>
  <si>
    <t>2016-04-21 19:59:47</t>
  </si>
  <si>
    <t>2016-04-21 20:30:59</t>
  </si>
  <si>
    <t>293855e0c684e0e3e6bf9c38d2a0b6e5</t>
  </si>
  <si>
    <t>maria claudia levy</t>
  </si>
  <si>
    <t>goma oficina plataforma colaborativa</t>
  </si>
  <si>
    <t>falecomagoma@gomaoficina.com</t>
  </si>
  <si>
    <t>porto alegre</t>
  </si>
  <si>
    <t>Auxiliar a interface do ser humano com o meio em que vive através do diálogo entre linguagens artísticas</t>
  </si>
  <si>
    <t>não há ações diretas. mas consideramos a mobilidade a pé um dado importante para nossa vivência diária. disponibilizamos para a rua um bicicletário. ocupamos dois térreos comerciais no campos eliseos, e todos que frequentam o espaço obrigatoriamente chegam a pé - e nós inclusive indicamos pois não há como estacionar e a localização é muito bem servida de transporte público. além de escritório e oficina, organizamos eventos, cursos e sessões de cinema. todos que nos frequentam são andarilhos! até porque nossa relação com a rua é tão direta que as pessoas que preferem andar a pé sempre chegam até nós. o último filme que passamos foi o "the social life of urban spaces" em conjunto com o grupo apé estudos em mobilidade.</t>
  </si>
  <si>
    <t>Vila Flores em Porto Alegre. Projeto arquitetônico que vem sendo realizado em etapas desde 2011.  O Conjunto construído entre os anos 1925 e 1928 pelo arquiteto José Lutzenberger, é um complexo arquitetônico formado por 3 edificações e um pátio em um terreno de 1.415 m2. Atualmente, o espaço abriga diversas funções: local para a realização de atividades socioculturais, espaço de trabalho de artistas e empreendedores criativos e ambiente de aprendizado. O projeto teve e tem um impacto direto no bairro e na cidade. Esse ano compondo a mostra JUNTOS na Bienal de Veneza de arquitetura 2016.</t>
  </si>
  <si>
    <t>apé estudos em mobilidade, sampa a pé, cidade a pé, cidade para pessoas, bike anjo, ANTP</t>
  </si>
  <si>
    <t>2016-04-20 19:23:21</t>
  </si>
  <si>
    <t>2016-04-20 21:52:42</t>
  </si>
  <si>
    <t>43e7815c16</t>
  </si>
  <si>
    <t>0577a36e067414881fe549119f497897</t>
  </si>
  <si>
    <t>Luís Pompeo</t>
  </si>
  <si>
    <t>23 SUL</t>
  </si>
  <si>
    <t>luis.pompeo@23sul.com.br</t>
  </si>
  <si>
    <t>A linha horizontal do Trópico de Capricórnio que atravessa a metrópole de São Paulo –  a vinte e três graus ao sul do Equador – é uma construção espacial.
O nome 23 SUL, nos posiciona no espaço e remete aos aspectos que orientam nossa prática projetual: contexto, crítica e organização horizontal: somos um coletivo de oito arquitetos associados sem hierarquia fixa. As equipes de projeto e seus coordenadores são rotativos. Esse ambiente permite a troca de experiências, palpites e críticas entre os arquitetos. Contribuições de observadores externos são amiúde incorporadas, expandindo os limites da autoria para todo o grupo.O 23 SUL tem como um dos principais focos de atuação os projetos de mobilidade urbana e
infraestrutura de transportes, interesse que se estendende às reflexões e pesquisas acadêmicas dos
sócios.
Ao longo dos últimos anos foram realizados diversos projetos de caráter funcional, anteprojeto,
básico e executivo para linhas e estações de metrô, VLTs, terminais e corredores de ônibus, sempre
com uma busca por soluções diferenciadas que aliem grandes qualidades técnicas e estéticas.</t>
  </si>
  <si>
    <t>Projeto para a Área 40 em São Miguel Paulista
Plano de mobilidade para o centro de Mogi das Cruzes</t>
  </si>
  <si>
    <t>Projetos de infraestrutura de transportes
Projetos de arquitetura (edificações)</t>
  </si>
  <si>
    <t>Cidade Ativa
Apé
Pé de Igualdade</t>
  </si>
  <si>
    <t>2016-04-20 21:01:27</t>
  </si>
  <si>
    <t>2016-04-20 21:17:13</t>
  </si>
  <si>
    <t>291d55ec8e</t>
  </si>
  <si>
    <t>be326d97840b98a8dae5df6e4d3c6259</t>
  </si>
  <si>
    <t>Pedro Ichimaru</t>
  </si>
  <si>
    <t>Vigliecca &amp; Associados</t>
  </si>
  <si>
    <t>ichimaru@vigliecca.com.br</t>
  </si>
  <si>
    <t>Elaborar projetos de arquitetura e urbanismo que ajudem a construir cidades coerentes e mais harmônicas.</t>
  </si>
  <si>
    <t>Em primeiro lugar, entender a interface entre edifício e cidade, em termos de desenho e principalmente de uso, como o aspecto mais sensível na criação de um espaço harmonioso para o pedestre. Como aspectos secundários, ampliar e qualificar do ponto de vista material as áreas de estar e circulação.</t>
  </si>
  <si>
    <t>2016-04-20 15:31:49</t>
  </si>
  <si>
    <t>2016-04-20 21:02:15</t>
  </si>
  <si>
    <t>e77becfea7</t>
  </si>
  <si>
    <t>fa42cf75cde738d82e193df3896b7b4e</t>
  </si>
  <si>
    <t>Claudia</t>
  </si>
  <si>
    <t>MObfloripa</t>
  </si>
  <si>
    <t>mobfloripa@mobfloripa.com.br</t>
  </si>
  <si>
    <t>Viabilizar produtos e serviços que integrem informações e tecnologias para atender às necessidades de mobilidade e acessibilidade, tanto individuais quanto coletivas, contribuindo para o desenvolvimento sustentável da sociedade.</t>
  </si>
  <si>
    <t>Claudia de Siervi</t>
  </si>
  <si>
    <t>Mestrado - Política Internacional</t>
  </si>
  <si>
    <t>Realização do Dia Mundial Sem Carros em Florianópolis
Realização da Maratona Intermodal
Produção de conteúdo editorial na seção Pedestres do MObfloripa [http://www.mobfloripa.com.br/mobilidade.php?tipo=5]</t>
  </si>
  <si>
    <t>Trabalho comunitário</t>
  </si>
  <si>
    <t>Fundação de Amparo à Pesquisa - FAPESC
PLAMUS - Plano de Mobilidade Urbana Sustentável da Grande Florianópolis
Biguaçu Transportes Coletivos
RITMOS das Cidades - Rede Pró Infraestrutura, Transporte, MObilidade e Segurança no Trânsito das Cidades
Rede Vida no Trânsito
ZAPTA - Cidades em Movimento
FITZZ E-Bikes
Petrobras
Universidade Federal de Santa Catarina - UFSC
Prefeitura Municipal de Florianópolis
e outros</t>
  </si>
  <si>
    <t>Não conhecemos uma organização que trabalhe diretamente com este tema, apenas de forma indireta.</t>
  </si>
  <si>
    <t>Que siga em frente e realize ações coletivas de qualidade.</t>
  </si>
  <si>
    <t>2016-04-20 05:01:12</t>
  </si>
  <si>
    <t>2016-04-20 05:25:39</t>
  </si>
  <si>
    <t>5458c1b6b3</t>
  </si>
  <si>
    <t>7ab17fe564fad15859a1232135b77b13</t>
  </si>
  <si>
    <t>Paulo Roberto de Jesus</t>
  </si>
  <si>
    <t>Rede Vida no Trânsito - Florianópolis-SC</t>
  </si>
  <si>
    <t>paulorobertodejesusfloripa@gmail.com</t>
  </si>
  <si>
    <t>Sinergia dos participantes. Sozinhos, isolados, somos impotentes frente aos grandes desafios. Na Rede juntamos potencial, talentos, competência, experiência em busca de um trânsito mais humano.</t>
  </si>
  <si>
    <t>Jane Laner</t>
  </si>
  <si>
    <t>Médica</t>
  </si>
  <si>
    <t>Começando a interagir com os órgãos de infra-estrutura visando a melhoria das calçadas, rebaixamento de guias, comando manual de sinaleiras, faixas de segurança verdadeiras, etc</t>
  </si>
  <si>
    <t>Levantamento de acidentalidade na cidade.</t>
  </si>
  <si>
    <t>Guarda Municipal, Polícia Militar, Sest/Senat, Icetran, Secretaria Municipal da Saúde, Ipuf, Prefeitura Municipal, Secretaria Estadual de Saúde, Deter, Polícia Rodoviária Federal, Polícia Militar Rodoviária, Instituto Médico Legal, etc</t>
  </si>
  <si>
    <t>Uma grande campanha nacional visando a melhoria das calçadas. 
Começando no Plano Diretor das Cidades, Legislação, Técnicas adequadas de construção, materiais de boa qualidade e fiscalização na execução.
É preciso que as calçadas sejam verdadeiramente, equipamentos que permitam o cidadão (cadeirantes, deficientes físicos, idosos) ir e vir com segurança.</t>
  </si>
  <si>
    <t>2016-04-20 01:41:23</t>
  </si>
  <si>
    <t>2016-04-20 02:24:37</t>
  </si>
  <si>
    <t>5371456a78</t>
  </si>
  <si>
    <t>22ba2ccc66de82de20bc78fb8a9cc9df</t>
  </si>
  <si>
    <t>RENATA CRUZ RABELLO</t>
  </si>
  <si>
    <t>DESENHE SUA FAIXA</t>
  </si>
  <si>
    <t>DESENHESUAFAIXA@GMAIL.COM</t>
  </si>
  <si>
    <t>MELHORIA NA QUALIDADE DO CAMINHO DO PEDESTRE, TANTO AS TRAVESSIAS QUANTO AS CALÇADAS</t>
  </si>
  <si>
    <t>Não temos denominação.</t>
  </si>
  <si>
    <t>Renata Cruz Rabello</t>
  </si>
  <si>
    <t>Mapa colaborativo onde é possível indicar os problemas relacionados às travessias e calçadas na cidade de São Paulo (https://desenhesuafaixa.cidadera.com/?locale=pt-BR).</t>
  </si>
  <si>
    <t>Compartilhamento de notícias relacionado tanto à mobilidade a pé quanto a sua relação com a mobilidade cicloviária.</t>
  </si>
  <si>
    <t>Corrida Amiga - Campanha Calçada Cilada</t>
  </si>
  <si>
    <t>Cidade Ativa; Apé; Corrida Amiga;</t>
  </si>
  <si>
    <t>Comissão de Mobilidade a pé e Acessibilidade da ANTP</t>
  </si>
  <si>
    <t>Parabéns pelo trabalho! Espero poder trabalhar em conjunto em algum projeto!</t>
  </si>
  <si>
    <t>2016-04-19 18:47:37</t>
  </si>
  <si>
    <t>2016-04-19 19:01:16</t>
  </si>
  <si>
    <t>aeae9cf5c3</t>
  </si>
  <si>
    <t>5e672bf26cc94cb6bdbc9a4e472e399b</t>
  </si>
  <si>
    <t>Julia Sollero de Paula</t>
  </si>
  <si>
    <t>MOB - Movimente e Ocupe seu Bairro</t>
  </si>
  <si>
    <t>contato@coletivomob.com</t>
  </si>
  <si>
    <t>A vontade de ver espaços públicos mais ocupados, vivo e valorizados, portanto atuamos em tudo que envolve tal objetivo final: consciência coletiva, mobilidade urbana, pró-atividade cidadã, etc.</t>
  </si>
  <si>
    <t>Ainda não tivemos ações voltadas especificamente para o pedestre, mas batalhamos muito pela mobilidade ativa e intermodalidade.</t>
  </si>
  <si>
    <t>Idem</t>
  </si>
  <si>
    <t>Administrações regionais, CNI, urbanizadora paranoazinho, coletivos e artistas locais.</t>
  </si>
  <si>
    <t>Cidade para Pessoas</t>
  </si>
  <si>
    <t>Não sei</t>
  </si>
  <si>
    <t>2016-04-19 11:19:25</t>
  </si>
  <si>
    <t>2016-04-19 11:35:57</t>
  </si>
  <si>
    <t>49d842c3e3</t>
  </si>
  <si>
    <t>c5e00067826c000c6853f05e84587452</t>
  </si>
  <si>
    <t>Goura Nataraj (Jorge Brand)</t>
  </si>
  <si>
    <t>Coordenação de Mobilidade Urbana (CMOB / SETRAN)</t>
  </si>
  <si>
    <t>ggarrett@setran.curitiba.pr.gov.br</t>
  </si>
  <si>
    <t>Humanizar o trânsito na capital paranaense com foco especial nos ciclistas, pedestres e na acessibilidade</t>
  </si>
  <si>
    <t>Gustavo Garrett</t>
  </si>
  <si>
    <t>Pós graduação em Arquitetura e Urbanismo</t>
  </si>
  <si>
    <t>Constituição de cultura através de abordagens e campanhas educativas; orientação, monitoramento e fiscalização; todas essas ações com foco na mobilidade e acessibilidade seguras.</t>
  </si>
  <si>
    <t>A CMOB nestes 3 anos de existência tem atuado com mais intensidade na promoção da ciclomobilidade, mas procurando, aos poucos, abranger a caminhabilidade nas ações e projetos desenvolvidos.       http://www.curitiba.pr.gov.br/conteudo/mais-bici-sobre-a-coordenadoria/2222</t>
  </si>
  <si>
    <t>CicloIguaçu - Associação de Ciclistas do Alto Iguaçu / Observatório Nacional de Segurança Viária / Instituto Paz no Trânsito / ANAMOB / Grupos de pedaladas / Universidades locais</t>
  </si>
  <si>
    <t>Não!</t>
  </si>
  <si>
    <t>(queremos conhecer!!)</t>
  </si>
  <si>
    <t>Grande iniciativa! Que prospere e traga frutos para melhorar a caminhabilidade nas cidades brasileiras!</t>
  </si>
  <si>
    <t>2016-04-18 19:04:58</t>
  </si>
  <si>
    <t>2016-04-18 19:26:47</t>
  </si>
  <si>
    <t>2876c2fb60</t>
  </si>
  <si>
    <t>3e6bb62cb4dcb44a0cf5e27ad6770bf0</t>
  </si>
  <si>
    <t>Luiza de Andrada e Silva</t>
  </si>
  <si>
    <t>IVM - Instituto Cidade em Movimento</t>
  </si>
  <si>
    <t>luiza.andrada@cidadeemmovimento.org</t>
  </si>
  <si>
    <t>Paris, Buenos Aires, Shangai</t>
  </si>
  <si>
    <t>A missão do Instituto Cidade em Movimento é contribuir para a melhora da mobilidade urbana em todas as suas formas, por meio de apoio e execução de trabalhos, pesquisas, projetos e ações de acordo com os seguintes temas:
    Acesso à mobilidade por pessoas com necessidades especiais e os mais vulneráveis;
    Melhora dos espaços da mobilidade, da informação, dos tempos e da qualidade dos deslocamentos pela cidade
    Intermodalidade;
Divulgação de experiências e conhecimentos sobre a “cidade em movimento ‘, sua cultura e valores cívicos por meio de seminários nacionais e internacionais, concursos, exposições, publicação de livros, revistas, folhetos etc.</t>
  </si>
  <si>
    <t>Ciencias da Educação e Gestão Políticas públicas</t>
  </si>
  <si>
    <t>uma linha de pesquisa que há quase dez anos estuda a relação com a rua. Fizemos exposição e publicação de dois livros. temos também um programa que se chama Cidade Legível e promove estudos e projetos para q os pedestres tenho sempre informação sobre a cidade e não apenas sobre o transporte</t>
  </si>
  <si>
    <t>um premio bianual sobre iniciativas da sociedade civil para melhora da mobilidade. A linha de pesquisa Fabrica do Movimento - sobre políticas públicas.</t>
  </si>
  <si>
    <t>Grupo Peugeot, SPobras, Universidade Mackenzie, IAB- SP, Cidade Ativa. Museu da Casa Brasileira, Ready Make, rede de pesquisadores do Jd Angela, Antp</t>
  </si>
  <si>
    <t>corrida amiga, mobilize, cidade a pé</t>
  </si>
  <si>
    <t>mobilize</t>
  </si>
  <si>
    <t>este ano lançaremos a segunda edição do Premio Mobildiade MInuto - a temática deste ano poderia ser andar a pé. querem conversar?</t>
  </si>
  <si>
    <t>2016-04-18 16:06:36</t>
  </si>
  <si>
    <t>2016-04-18 16:37:42</t>
  </si>
  <si>
    <t>37386bc490</t>
  </si>
  <si>
    <t>3a659eef016252194d2482a5ec9a4df7</t>
  </si>
  <si>
    <t>Camila Saturnino Braga Ennes</t>
  </si>
  <si>
    <t>Bike Anjo - Niterói</t>
  </si>
  <si>
    <t>camilasbe@gmail.com</t>
  </si>
  <si>
    <t>Niterói (RJ)</t>
  </si>
  <si>
    <t>São Paulo, Brasília, Fortaleza, Vitória, Vila Velha, Volta Redonda, Niterói, Rio de Janeiro, Belo Horizonte, Juiz de Fora, Recife, Teresina, Curitiba, Blumenau, Florianópolis, Jundiaí, Santos, Salvador, DENTRE OUTRAS..</t>
  </si>
  <si>
    <t>Bike Anjo é uma rede de ciclistas apaixonados pela bicicleta que promove, mobiliza e ajuda pessoas a começarem a utilizar esse veículo nas cidades. Acreditamos que a bicicleta é uma ferramenta de transformação social e quanto mais gente, melhor serão nossas cidades.</t>
  </si>
  <si>
    <t>Educação e disseminação da boa convivência entre meios de transporte e prioridade dos pedestres nas cidades.</t>
  </si>
  <si>
    <t>2016-04-18 14:39:50</t>
  </si>
  <si>
    <t>2016-04-18 14:52:03</t>
  </si>
  <si>
    <t>e981f4e369</t>
  </si>
  <si>
    <t>e80103ee7d15e841b068bfedd050b43c</t>
  </si>
  <si>
    <t>Willian Cruz</t>
  </si>
  <si>
    <t>Vá de Bike</t>
  </si>
  <si>
    <t>contato@vadebike.org</t>
  </si>
  <si>
    <t>O Vá de Bike se tornou referência no Brasil quando o assunto é bicicleta, com dicas para quem quer começar a pedalar nas ruas, informações para quem quer entender a mobilidade por bicicleta, cobertura de eventos, divulgação de ações e estratégias de entidades que defendem os ciclistas, e notícias e análises sobre o uso da bicicleta como meio de transporte, contemplando também o esporte e o lazer. Também falamos bastante sobre cicloturismo, porque viajar de bicicleta é uma experiência que muda a gente por dentro e a gente quer que mais pessoas consigam viver isso. :)
Nossa atividade vai além do que se vê no site, com palestras, eventos e ações práticas de ativismo, como reuniões com o poder público, participação atividades de instituições que defendem os ciclistas e até em manifestações de rua quando a situação exige. Também trabalhamos junto a empresas, sejam elas do setor de bicicleta ou não, para trazê-las mais perto dos ciclistas de forma que possam colaborar, a seu modo, com a mobilidade sustentável, conversando com esses novos atores das cidades e se adaptando a esse novo tempo, que sem dúvida veio para ficar.</t>
  </si>
  <si>
    <t>Superior completo (mestrado incompleto)</t>
  </si>
  <si>
    <t>Palestras, debates e rodas de conversa promovidas por entidades e pelo Sesc, encontros, ações e atividades de cicloativismo e de promoção ao ciclismo, participações em entrevistas e matérias de TV, jornal e internet.</t>
  </si>
  <si>
    <t>Em nossas matérias, é comum reforçarmos a importância de se proteger o pedestre e dar condições de travessia segura. Temos matérias específicas sobre a dificuldade de atravessar as ruas e sobre como a estrutura cicloviária protege os pedestres (para dar dois exemplos). Sempre que explicamos os motivos de não pedalar na contramão (em matérias, palestras, entrevistas, cursos), citamos o risco de atropelar um pedestre, que só vai olhar para o lado de onde vêm os carros para fazer a travessia. O cuidado e a proteção ao pedestre fazem parte de um de nossos conceitos de base para um uso consciente e seguro da bicicleta. É indissociável.</t>
  </si>
  <si>
    <t>Puxa, gente, é tanta coisa. Acho que já coloquei um resumo na descrição das nossas atividades, lá pra cima. Mas se for pra resumir, queremos mais gente pedalando e que esse uso seja seguro, não só pelo comportamento do ciclista, mas também pelo do motorista e pelas políticas públicas de incentivo e proteção a quem pedala nas cidades. Todas nossas atividades giram em torno disso. Sem falsa modéstia, nosso histórico é longo e conhecido, tendo nos garantido reconhecimento e confiabilidade ao longo de tantos anos. Principalmente por irmos além do discurso e do jornalismo tradicional, fazendo ativismo de informação e de ações. Não sei se consegui responder ou se acabei sendo poético. :p</t>
  </si>
  <si>
    <t>Apenas para esclarecer: pela escassez de recursos, não conseguimos publicar tantas matérias quanto poderíamos e acabamos tendo que filtrar, dando prioridade àquelas relacionadas ao tema principal do nosso trabalho, que é a bicicleta. :/ E o acesso às informações foi citado porque não há (ou desconhecemos) informação farta sobre mobilidade a pé (ou talvez estejamos focando nossos esforços de busca apenas em informações sobre o uso da bicicleta, que talvez sejam muito mais difíceis de encontrar e por isso absorvem todo o tempo que teríamos para procurar dados).</t>
  </si>
  <si>
    <t>Ciclocidade, Bike Anjo, Transporte Ativo, Virada Sustentável; Itaú, Shimano, Levi's, Sesc, Milk Comunicação e outras em menor escala (publicidade pontual no site, por exemplo).</t>
  </si>
  <si>
    <t>SampaPé, Corrida Amiga</t>
  </si>
  <si>
    <t>Para mim, as poucas que eu conheço acabam sendo minha referência. :)</t>
  </si>
  <si>
    <t>2016-04-18 13:07:44</t>
  </si>
  <si>
    <t>2016-04-18 13:55:56</t>
  </si>
  <si>
    <t>7000ab28c7</t>
  </si>
  <si>
    <t>a165ae5642a4bdf9e93e0bb814a72967</t>
  </si>
  <si>
    <t>SP Free Walking Tour</t>
  </si>
  <si>
    <t>spfreewalkingtour@gmail.com</t>
  </si>
  <si>
    <t>Realizar passeios à pé gratuitos para mochileiros e viajantes, oferecendo um panorama histórico, turístico, cultural e local de São Paulo, com qualidade e profissionalismo, de uma maneira honesta, saudável e transparente.</t>
  </si>
  <si>
    <t>passeios turísticos a pé</t>
  </si>
  <si>
    <t>2016-04-16 16:59:57</t>
  </si>
  <si>
    <t>2016-04-16 17:10:38</t>
  </si>
  <si>
    <t>ea8a140207</t>
  </si>
  <si>
    <t>5671bd9910e4c1ca9c0d0450f4a651b5</t>
  </si>
  <si>
    <t>JP Amaral</t>
  </si>
  <si>
    <t>Bike Anjo</t>
  </si>
  <si>
    <t>jp@bikeanjo.org</t>
  </si>
  <si>
    <t>Rio de Janeiro; Belo Horizonte; Porto Alegre; Belém; Fortaleza; Recife; Aracaju; Vitória; Curitiba; Brasília</t>
  </si>
  <si>
    <t>Mobilizar pessoas para transformar suas cidades por meio da bicicleta</t>
  </si>
  <si>
    <t>Gestão ambiental</t>
  </si>
  <si>
    <t>EBA - Escola Bike Anjo, onde educamos pessoas para o uso da bicicleta com respeito aos pedestres; campanhas de mobilização, como o De Bike ao Trabalho, Bike na Escola, Bicicleta nos Planos, entre outras; cartilha e capacitação em nossa plataforma online para voluntários e ciclistas iniciantes.</t>
  </si>
  <si>
    <t>Creio que nenhuma ação nossa é totalmente focada em mobilidade a pé, mas sempre incluímos o tema.</t>
  </si>
  <si>
    <t>Corridaamiga, Transporte Ativo, UCB - União de Ciclistas do Brasil, Itaú, ICS, Sesc, WCA - World Cycling Alliance</t>
  </si>
  <si>
    <t>Corridaamiga, Cidade Ativa, Associação Mobilidade a Pé, Sampapé, Minha Sampa, Cidades para Pessoas</t>
  </si>
  <si>
    <t>Corridaamiga, Cidades para Pessoas, Cidade Ativa,</t>
  </si>
  <si>
    <t>Pensem em alguma forma de conectar essa turma após a pesquisa (um lançamento da pesquisa, por ex) e também de buscar outras organizações que têm temas correlatos com a mobilidade a pé para ampliar a rede, como a turma da saúde, do esporte, da bicicleta etc.</t>
  </si>
  <si>
    <t>2016-04-16 09:40:50</t>
  </si>
  <si>
    <t>2016-04-16 10:09:51</t>
  </si>
  <si>
    <t>50432460c8</t>
  </si>
  <si>
    <t>8f24e8154326f24167dada5ded6ad163</t>
  </si>
  <si>
    <t>José Otávio Braga</t>
  </si>
  <si>
    <t>Direitos Urbanos Fortaleza</t>
  </si>
  <si>
    <t>webdireitosurbanos@gmail.com</t>
  </si>
  <si>
    <t>Busca pela efetivação do Direito à Cidade, em suas diversas áreas</t>
  </si>
  <si>
    <t>Multa moral em automóveis estacionados sobre calçadas e faixas de pedestre, ações de auxílio de travessia de pedestres, colocação de placas sinalizadoras de direção para os pedestres</t>
  </si>
  <si>
    <t>Projetos alternativos de arquitetura e urbanismo aos oficiais / Seminários sobre diversos temas sobre a cidade / Participação em fóruns e audiências públicas</t>
  </si>
  <si>
    <t>Movimento Pró-Árvore, Movimento Proparque, Coletivo Verdejar, Ciclovida, Rei do Camarote Fortaleza, Ministério Público Federal e Estadual</t>
  </si>
  <si>
    <t>ABRASPE</t>
  </si>
  <si>
    <t>Legal o site. Coloquem pesquisas para ajudar na capacitação. Algumas novidades desse ano como o Estatuto da Pessoa com Deficiência prometem reforçar nossas demandas.</t>
  </si>
  <si>
    <t>2016-04-16 00:58:17</t>
  </si>
  <si>
    <t>2016-04-16 02:37:54</t>
  </si>
  <si>
    <t>09305b4498</t>
  </si>
  <si>
    <t>8a772bce2f4b00290263af02cec442a7</t>
  </si>
  <si>
    <t>Renatha Morés</t>
  </si>
  <si>
    <t>A Pezito</t>
  </si>
  <si>
    <t>apezito@gmail.com</t>
  </si>
  <si>
    <t>Promover convivência, saúde, alegria e cidadania por meio de caminhadas guiadas com crianças.</t>
  </si>
  <si>
    <t>Jornalismo</t>
  </si>
  <si>
    <t>Atividades em escolas para estimular a caminhada a pé em crianças, incluindo a comunidade escolar e família.</t>
  </si>
  <si>
    <t>Escola Projeto e Colégio Santa Inês.</t>
  </si>
  <si>
    <t>Free Walk e Bike Anjo.</t>
  </si>
  <si>
    <t>Carona a Pé e WRI.</t>
  </si>
  <si>
    <t>2016-04-15 12:38:14</t>
  </si>
  <si>
    <t>2016-04-15 12:54:00</t>
  </si>
  <si>
    <t>2106e5e495</t>
  </si>
  <si>
    <t>d0fd4efbc46b7bc4bf066686f20f335d</t>
  </si>
  <si>
    <t>Andrea</t>
  </si>
  <si>
    <t>PASEOS A PIE</t>
  </si>
  <si>
    <t>andrea@paseosapie.com</t>
  </si>
  <si>
    <t>Proporcionar aos turistas estrangeiros um passeio agradável, a pé, pela cidade. Acredito que seja a melhor forma de interação com a cidade.</t>
  </si>
  <si>
    <t>Projeto pessoal</t>
  </si>
  <si>
    <t>Adminstração, Turismo, Responsabilidade Social e Historia da Cidade de SP</t>
  </si>
  <si>
    <t>O Walking tour indica por si só a modalidade: conhecer a cidade caminhando</t>
  </si>
  <si>
    <t>Divulgar a cidade caminhando</t>
  </si>
  <si>
    <t>promovo a cidade de SP nas redes sociais</t>
  </si>
  <si>
    <t>A SPTuris me ajuda distribuindo os flyers nas Centrais de Informações Turísticas</t>
  </si>
  <si>
    <t>não estou muito antenada no assunto. Meu interesse justamente é esse: conhecer, interagir...</t>
  </si>
  <si>
    <t>Ótima iniciativa. Parabéns...</t>
  </si>
  <si>
    <t>2016-04-15 11:35:50</t>
  </si>
  <si>
    <t>2016-04-15 11:47:01</t>
  </si>
  <si>
    <t>1fb70565f1</t>
  </si>
  <si>
    <t>76fd7cb7aeb6a55570a3587ade542bc8</t>
  </si>
  <si>
    <t>Carolina Guido Monteiro</t>
  </si>
  <si>
    <t>Urb-i</t>
  </si>
  <si>
    <t>urb-i@outlook.com</t>
  </si>
  <si>
    <t>Somos um grupo multi-disciplinar de jovens, incluindo urbanistas e um economista.
Temos a vontade de transformar percepções em relação à cidade.
Parte da nossa missão é “abrir os olhos”, compartilhando nosso conhecimento do que significa bom urbanismo e como ele influência na nossa vivência.
Nosso objetivo é conceber ideias de melhorias, gerar intervenções, brincar com o imaginário das pessoas, empolgando e provocando reações e mostrar que, com simples transformações, é possível mudar dinâmicas, percepções, potencializar e trazer qualidade para os espaços públicos.</t>
  </si>
  <si>
    <t>Projeto antes e depois,  vídeos educativos e futuramente as intervenções urbanas físicas, palestras, plataforma internacional de compartilhamento de informações.</t>
  </si>
  <si>
    <t>O foco é urbanismo em geral, onde buscamos compartilhar conhecimento e experiências.</t>
  </si>
  <si>
    <t>Zoom urbanismo, COMMU, WRI Embarq Brazil, Acupuntura urbana, Instituto Elos, SampaPé, Red OCARA.</t>
  </si>
  <si>
    <t>Corrida Amiga, Super-ando, Desbravadores de Sampa, SampaPé, Cidade Ativa, Red OCARA, COMMU, ANTP, CMTT</t>
  </si>
  <si>
    <t>ANTP, ITDP, WRI Brasil</t>
  </si>
  <si>
    <t>Para início o cadastro poderia ser mais light, com menos perguntas, só para cadastrar, então numa próxima etapa se aprofunda nos questionamentos.</t>
  </si>
  <si>
    <t>2016-04-14 17:16:48</t>
  </si>
  <si>
    <t>2016-04-14 17:58:00</t>
  </si>
  <si>
    <t>5a42387320</t>
  </si>
  <si>
    <t>ae3658de9dc9483d10e32d9496c33ce0</t>
  </si>
  <si>
    <t>Marco</t>
  </si>
  <si>
    <t>Genos Consultoria Ambiental</t>
  </si>
  <si>
    <t>contato@genos.eco.br</t>
  </si>
  <si>
    <t>São Carlos (SP)</t>
  </si>
  <si>
    <t>Levar soluções inovadoras em engenharia e meio ambiente para o setor privado e público</t>
  </si>
  <si>
    <t>Marco Martins, Eduardo Blanco</t>
  </si>
  <si>
    <t>Eng Ambiental e Msc Mobilidade Urbana</t>
  </si>
  <si>
    <t>Elaboração, Consultoria e Assessoria na Elaboração de Planos e Projetos de Mobilidade Urbana</t>
  </si>
  <si>
    <t>Serviços de Engenharia e Arquitetura em geral</t>
  </si>
  <si>
    <t>WRI, Ministério das Cidades</t>
  </si>
  <si>
    <t>2016-04-14 13:33:45</t>
  </si>
  <si>
    <t>2016-04-14 14:15:39</t>
  </si>
  <si>
    <t>e8aa098eae</t>
  </si>
  <si>
    <t>90f391f53cbc5d071d51b44f80dc2b0c</t>
  </si>
  <si>
    <t>Marcia Sandoval Gregori</t>
  </si>
  <si>
    <t>Grupo de Trabalho Mobilidade Urbana da Rede Butantã</t>
  </si>
  <si>
    <t>marciagregori@hotmail.com</t>
  </si>
  <si>
    <t>Região do Butantã</t>
  </si>
  <si>
    <t>Discutir a mobilidade de maneira geral na cidade de São Paulo, propor alternativas para o poder público, levar a discussão aos moradores da cidade e em particular do Butantã.</t>
  </si>
  <si>
    <t>Grupo de Trabalho</t>
  </si>
  <si>
    <t>Até agora apenas discussão e assinatura de abaixo-assinados relacionados ao tema</t>
  </si>
  <si>
    <t>discussão da licitação dos ônibus
seminário sobre cidadania
oficina de desenho de linhas de ônibus
movimento pela faixa exclusiva de ônibus na Raposo Tavares
Busão dos Sonhos</t>
  </si>
  <si>
    <t>Rede Butantã
Movimento Volta Azulzinho
Movimento Faixa na Raposo</t>
  </si>
  <si>
    <t>Cidade à pé</t>
  </si>
  <si>
    <t>Cidade à Pé</t>
  </si>
  <si>
    <t>2016-04-13 20:46:55</t>
  </si>
  <si>
    <t>2016-04-13 20:56:59</t>
  </si>
  <si>
    <t>9c5e83306b</t>
  </si>
  <si>
    <t>f33ba39b968d7f0e0c7e6a2cadb71e1c</t>
  </si>
  <si>
    <t>Gustavo Pires de Andrade Neto</t>
  </si>
  <si>
    <t>gustavoandradeneto@gmail.com</t>
  </si>
  <si>
    <t>Movimento dedicado à promoção da mobilidade do pedestre em Florianópolis, baseado em outras caminhadas pelo mundo inspiradas pela figura de Jane Jacobs. Somos a primeira Caminhada Jane Jacobs no Brasil, criada em junho de 2013. Até agora organizamos 6 caminhadas na cidade de Florianópolis, além de outros tipos de eventos.</t>
  </si>
  <si>
    <t>Arquiteto, doutor em urbanismo.</t>
  </si>
  <si>
    <t>Caminhando!</t>
  </si>
  <si>
    <t>Organizamos caminhadas-debate ou debates-andantes pela cidade como meio de conscientização e para dar visibilidade à mobilidade a pé.</t>
  </si>
  <si>
    <t>Organizamos eventos acadêmicos sobre o tema da mobilidade e participamos de maneira organizada de fóruns públicos sobre o planejamento urbano defendendo a mobilidade a pé.</t>
  </si>
  <si>
    <t>Disponibilidade de tempo dos membros.</t>
  </si>
  <si>
    <t>Organizamos um evento acadêmico sobre urbanismo e gênero com entidades que discutem a questão de gênero.</t>
  </si>
  <si>
    <t>Acredito que somos a única, mas há duas grandes organizações de mobilidade ciclista, entre elas a Via Ciclo.</t>
  </si>
  <si>
    <t>SampaPé.</t>
  </si>
  <si>
    <t>Faltou explicar (eu pelo menos não encontrei) quem criou o Como Anda, quem são as pessoas/entidades que o promovem.</t>
  </si>
  <si>
    <t>2016-04-13 18:24:16</t>
  </si>
  <si>
    <t>2016-04-13 18:40:33</t>
  </si>
  <si>
    <t>b07e291cf1</t>
  </si>
  <si>
    <t>91d113f8be3287425fd4a3fbb673f521</t>
  </si>
  <si>
    <t>Adriana Souza</t>
  </si>
  <si>
    <t>Secretaria de Estado de Mobilidade do Distrito Federal</t>
  </si>
  <si>
    <t>souza.semob@gmail.com</t>
  </si>
  <si>
    <t>A Secretaria de Estado de Mobilidade responde pela formulação de diretrizes e de definição de políticas e projetos de mobilidade. A Coordenação de Transportes Não Motorizados, subordinada a Subsecretaria de Planejamento da Mobilidade, foi criada com objetivo de propor políticas, planos, programas de mobilidade para os modos de deslocamentos ativos (a pé e por bicicleta), ou seja, os modos de transportes não motorizados. Além disso, deve sistematizar estudos pertinentes à melhoria da circulação desses modos ativos proporcionando igualdade, autonomia e segurança a população, bem como a integração com os demais modos de transportes.</t>
  </si>
  <si>
    <t>- Secretaria de Estado - Órgão Público</t>
  </si>
  <si>
    <t>GOVERNO</t>
  </si>
  <si>
    <t>Cecília Martins</t>
  </si>
  <si>
    <t>ORÇAMENTO PÚBLICO</t>
  </si>
  <si>
    <t>A criação da Política de Mobilidade a Pé para o Distrito Federal</t>
  </si>
  <si>
    <t>A coordenação de Transportes não Motorizados visa instituir um marco legal para a Mobilidade a Pé no DF, além de cumprir com as diretrizes da Lei Nacional da Mobilidade Urbana nº 12.587/2012 e o Plano Diretor de Transporte Urbano e Mobilidade do DF nº 4566/2011. Ampliar a acessibilidade e a mobilidade da população, fomentando e incluindo os deslocamentos a pé como parte integrante e complementar do sistema de transporte coletivo.</t>
  </si>
  <si>
    <t>SECRETARIA DE ESTADO DE MOBILIDADE</t>
  </si>
  <si>
    <t>ITDP, IEMA, WRI, Universidades, etc.</t>
  </si>
  <si>
    <t>Apenas como sugestão, tentar perguntar algo mais com foco para os órgãos públicos.. sobre as dificuldades de implementação, ou financeira... enfim..</t>
  </si>
  <si>
    <t>2016-04-13 17:29:40</t>
  </si>
  <si>
    <t>2016-04-13 17:55:36</t>
  </si>
  <si>
    <t>a80e1a534f</t>
  </si>
  <si>
    <t>e53a9face1d5c36878b52ca46440c931</t>
  </si>
  <si>
    <t>LETICIA LEDA SABINO</t>
  </si>
  <si>
    <t>SampaPé!</t>
  </si>
  <si>
    <t>leticia@sampape.org</t>
  </si>
  <si>
    <t>MELHORAR A RELAÇÃO DAS PESSOAS COM A CIDADE, CRIAR CIDADES MAIS HUMANAS E CAMINHÁVEIS, MELHORAR AS CONDIÇÕES DA CIDADE PARA AQUELES QUE SE DESLOCAM A PÉ, FAZER COM QUE MAIS PESSOAS CAMINHEM NA CIDADE, EMPODERAR E PROMOVER A CIDADANIA.</t>
  </si>
  <si>
    <t>ADMINISTRAÇÃO DE EMPRESAS</t>
  </si>
  <si>
    <t>ENGAJAMENTO E ENVOLVIMENTO DAS PESSOAS, VALORIZAÇÃO CULTURAL, ATRATIVIDADE DA CIDADE, TRATAMENTO DO TEMA DE FORMA AMPLA E INTERTEMÁTICA</t>
  </si>
  <si>
    <t>PASSEIOS A PÉ, MAPEAMENTOS DA CIDADE, MOBILIZACAO DE RUAS DE LAZER, SENSIBILIZAÇAO DE GOVERNANTES, PONTE COM PODER PUBLICO</t>
  </si>
  <si>
    <t>PASSEIOS A PÉ, MAPEAMENTOS, MOBILIZAÇÕES, CAMINHADAS, COMUNICAÇÃO COM PODER PÚBLICO, DISSEMINAÇÃO DO TEMA, APROXIMAÇÃO DAS PESSOAS COM O TEMA DE FORMA LÚDICA, EXPERIÊNCIAS, WORKSHOPS, SEMINÁRIOS</t>
  </si>
  <si>
    <t>TODAS SÃO FOCADAS NA MOBILIDADE A PÉ</t>
  </si>
  <si>
    <t>CIDADE ATIVA, CORRIDA AMIGA, CIDADE A PÉ, ANTP, AROMEIAZERO, MINHA SAMPA, ACUPUNTURA URBANA, PING POINT, A BATATA PRECISA DE VOCÊ, INSTITUTO MOBILIDADE VERDE, PÉ DE IGUALDADE, MOBILIZE, ZOOM ARQUITETURA, VIRADA SUSTENTAVEL, CONEXÃO CULTURAL, BELA RUA, ESCOLA DE ATIVISMO, GREENPEACE, CICLOCIDADE, A PRAÇA, BIKE ANJO, RODAS DE LEITURA, PARQUE BAMBU, PING POINT</t>
  </si>
  <si>
    <t>SIM, QUASE TODAS CITADAS ACIMA. ALÉM DISSO AINDA TEM APÉ, ITDP, EMBARQ, WRI.</t>
  </si>
  <si>
    <t>TODAS AS CITADAS, MAS O TEPA AINDA É MUITO INCIPIENTE.</t>
  </si>
  <si>
    <t>AJUDAR OS GRUPOS A PROMOVER PROJETOS</t>
  </si>
  <si>
    <t>2016-04-12 18:06:58</t>
  </si>
  <si>
    <t>2016-04-12 18:27:10</t>
  </si>
  <si>
    <t>05da52d2ea</t>
  </si>
  <si>
    <t>23703a22727e4517af60a16a6ad1d03a</t>
  </si>
  <si>
    <t>Amanda Corradi</t>
  </si>
  <si>
    <t>Associação dos Ciclistas Urbanos de Belo Horizonte - BH em Ciclo</t>
  </si>
  <si>
    <t>bhemciclo@gmail.com</t>
  </si>
  <si>
    <t>A BH em Ciclo – Associação dos Ciclistas Urbanos de Belo Horizonte – é uma instituição sem fins lucrativos, formada por cidadãos que optaram pela bicicleta e defendem o direito desse meio de transporte transitar pelas vias da capital como qualquer outro veículo.
Seus objetivos são:
- Dialogar com os ciclistas de Belo Horizonte para ouvir as demandas deles e, a partir daí, se tomar decisões pautadas na deliberação;
- Trabalhar na construção de políticas públicas que compreendam o papel da bicicleta para a mobilidade urbana sustentável;
- Participar do planejamento urbano da cidade.
- Dialogar com os gestores públicos questões acerca da mobilidade urbana, do cumprimento e elaboração das Leis e da reavaliação do Plano Cicloviário de Belo Horizonte.
- Fiscalizar e fomentar o poder público de informações para que novas Leis que beneficiem os ciclistas e incentivem o uso da bicicleta, como modal de transporte, possam ser criadas.
- Discutir com os gestores públicos a melhor maneira de se fazer cumprir o princípio do “Poluidor pagador”, já vigente em nosso ordenamento jurídico municipal.
- Atuar nas audiências públicas das Leis Orçamentárias que tratarem do trânsito, mobilidade urbana e qualquer assunto que tanja à bicicleta como modal de transporte.
- Realizar diversas atividades que envolvam o uso da bicicleta como, principalmente, meio de transporte.
- Defender o direito equânime que todos têm de circular nas vias da cidade. O direito à ida e à volta em seus deslocamentos. O direito à vida.
- Criar estudos sobre as condições das vias exclusivas para bicicletas periodicamente.
- Fazer pesquisas, canalizar informações e produzir conhecimento acerca da ciclomobilidade e do uso da bicicleta na cidade.
- Fazer levantamentos periódicos sobre o número de ciclistas existentes em Belo Horizonte.
- Promover a ciclocidadania.
- Ser a interlocutora entre os diversos agentes urbanos de Belo Horizonte que transitam pelas vias e os ciclistas da capital. Tal objetivo será realizado através de reuniões, palestras, seminários, fóruns e rodas de discussões entre tais atores (poder público,empresas, sindicatos de motoristas profissionais, escolas, auto-escolas, faculdades e outros).</t>
  </si>
  <si>
    <t>Mobilidade urbana</t>
  </si>
  <si>
    <t>Guilherme Lara Camargos Tampieri</t>
  </si>
  <si>
    <t>Relações internacionais</t>
  </si>
  <si>
    <t>Projeto institucional apresentado para empresa</t>
  </si>
  <si>
    <t>\- Articulação intersetorial
Propõe, organiza e articula eventos e ações com diversos agentes envolvidos na temática da bicicleta em Belo Horizonte; dialoga com diversos grupos de pedalada da cidade e discute atividades que fomentam e promovem o uso da bicicleta no contexto urbano.
- Comunicação
Articula a comunicação interna, entre a Associação e os associados, e externa, entre a Associação e os inúmeros agentes sociais que, de alguma maneira, estão envolvidos no uso urbano da bicicleta.
- Política Pública
Fomenta o uso da bicicleta na condição de Conselheira do COMURB – Conselho Municipal de Mobilidade Urbana; participa do grupo de trabalho Pedala BH, discute a legislação municipal e os editais concernentes ao ciclista e à bicicleta; exerce o controle social através do monitoramento e análise da execução orçamentária e demais ações do poder Executivo e Legislativo; produz relatórios sobre a condição da infraestrutura cicloviária de Belo Horizonte; colabora com o poder público no planejamento cicloviário da cidade e sua implementação. 
- Educação e Promoção
Participa da formação de motoristas, profissionais ou não, seminários, palestras, workshops dentre outros eventos que têm por objetivo divulgar o uso da bicicleta como meio de transporte em Belo Horizonte; cria materiais que versam sobre o uso da bicicleta e têm por objetivo levar conhecimentos sobre a bicicleta aos ciclistas, motoristas e demais agentes do trânsito.
- Ação Direta
Está presente em intervenções urbanas que têm por objetivo tornar Belo Horizonte uma cidade que acolhe, compreende e respeita o ciclista; presta serviços que concernam a temática da bicicleta; participa e fomenta ações culturais que fomentam o uso da bicicleta e o respeito ao ciclista.
- Pesquisa
Participa de projetos de pesquisa, aplica questionários e formulários que pretendem levantar dados sobre o uso da bicicleta na cidade e, a partir deles, subsidiar ações que estimulam e facilitam a vida de quem opta pelo deslocamento por bicicleta.</t>
  </si>
  <si>
    <t>Bike Anjo BH, ITDP, UCB, Itaú</t>
  </si>
  <si>
    <t>2016-04-12 00:32:35</t>
  </si>
  <si>
    <t>2016-04-12 00:58:05</t>
  </si>
  <si>
    <t>f85024dd37</t>
  </si>
  <si>
    <t>1740fd62489fd1841be40491f33e82ba</t>
  </si>
  <si>
    <t>Lucas Neumann</t>
  </si>
  <si>
    <t>Mapa Daqui</t>
  </si>
  <si>
    <t>contato@mapadaqui.org</t>
  </si>
  <si>
    <t>incentivar o deslocamento a pé através de sinalização colaborativa</t>
  </si>
  <si>
    <t>Instalação de mapas da comunidade</t>
  </si>
  <si>
    <t>RedBull, Tramontina, Youcom</t>
  </si>
  <si>
    <t>Tá tudo lindo :) super empolgante!</t>
  </si>
  <si>
    <t>2016-04-11 21:34:21</t>
  </si>
  <si>
    <t>2016-04-11 21:40:00</t>
  </si>
  <si>
    <t>cfdaa6dadf</t>
  </si>
  <si>
    <t>acfbb0f923bbdcc01c3b7e46161b19b7</t>
  </si>
  <si>
    <t>Heloísa sOBRAL</t>
  </si>
  <si>
    <t>MUDA práticas Ltda.</t>
  </si>
  <si>
    <t>muda@mudapraticas.com.br</t>
  </si>
  <si>
    <t>Práticas Urbanas para melhoria da qualidade de vida; Promoção do incentivo à leitura como educação permanente.</t>
  </si>
  <si>
    <t>Laura Sobral e Heloísa Sobral</t>
  </si>
  <si>
    <t>Mestranda na FAU</t>
  </si>
  <si>
    <t>projetos e intervenções urbanas que privilegiem o pedestre</t>
  </si>
  <si>
    <t>2016-04-11 20:40:56</t>
  </si>
  <si>
    <t>2016-04-11 20:54:02</t>
  </si>
  <si>
    <t>fcd6240144</t>
  </si>
  <si>
    <t>adfdd46966c76cdd462a69d56c8829cd</t>
  </si>
  <si>
    <t>Henrique Azevedo</t>
  </si>
  <si>
    <t>Rua de Gente</t>
  </si>
  <si>
    <t>ruadegente@gmail.com</t>
  </si>
  <si>
    <t>Covilhã, Portugal</t>
  </si>
  <si>
    <t>CAMINHOS PARA UMA CIDADE MAIS AMIGÁVEL, Discutir mobilidade urbana sustentável, com foco no pedestre e meios não motorizados</t>
  </si>
  <si>
    <t>Arquiteto Urbanista, Especialista em Gestão de Cidades e Ordenamento do Território, mestrando em Urbanismo Sustentável e Ordenamento do Território]</t>
  </si>
  <si>
    <t>Crítica Urbana</t>
  </si>
  <si>
    <t>Ministério Público do Estado da Bahia</t>
  </si>
  <si>
    <t>2016-04-11 19:06:13</t>
  </si>
  <si>
    <t>2016-04-11 20:22:40</t>
  </si>
  <si>
    <t>861b07817a</t>
  </si>
  <si>
    <t>70fc66950e1dd8f687863b4b830f15eb</t>
  </si>
  <si>
    <t>Maisa Infante</t>
  </si>
  <si>
    <t>É bom andar a pé</t>
  </si>
  <si>
    <t>maisainfante@yahoo.com.br</t>
  </si>
  <si>
    <t>O objetivo é compartilhar informações sobre a vida real de quem anda a pé em São Paulo e refletir sobre as possibilidades de usar a caminhada como meio de transporte</t>
  </si>
  <si>
    <t>Produção de conteúdo (texto e foto) que mostram a realidade de quem anda a pé na cidade; compartilhamento de conteúdo sobre andar a pé no mundo.</t>
  </si>
  <si>
    <t>Cidade a pé, Mobilize Brasil, Cidade Ativa, Sampapé</t>
  </si>
  <si>
    <t>2016-04-11 19:38:51</t>
  </si>
  <si>
    <t>2016-04-11 19:52:12</t>
  </si>
  <si>
    <t>3aee1f1dd8</t>
  </si>
  <si>
    <t>bc9d42215e51697138cf470043a78b7e</t>
  </si>
  <si>
    <t>Rolando Lazarte</t>
  </si>
  <si>
    <t>Liberação das calçadas para o trânsito de pedestres</t>
  </si>
  <si>
    <t>elzarat@gmail.com</t>
  </si>
  <si>
    <t>Mobilizar a cidadania para que aja junto às autoridades no sentido de manter as calçadas em condições de transitabilidade para os pedestres.</t>
  </si>
  <si>
    <t>Petições, contatos com grupos de mobilidade urbana e mobilização social, sites de mobilização social.</t>
  </si>
  <si>
    <t>Ações de conscientização pela mídia e no facebook, revistas, etc.</t>
  </si>
  <si>
    <t>Falta de interesse dos cidadãos e das autoridades</t>
  </si>
  <si>
    <t>Rede Mobilizadores</t>
  </si>
  <si>
    <t>Calçadas para os pedestres</t>
  </si>
  <si>
    <t>Grupos de Mobilidade Urbana no facebook, universidades, etc.</t>
  </si>
  <si>
    <t>Agradecer o contato, e esperar que possamos crescer, ao ponto termos a força para agir no sentido de fazer com que as calçadas não apenas de João Pessoa, mas da maioria das cidades do Brasil, possam ser utilizadas com segurança pelos pedestres</t>
  </si>
  <si>
    <t>2016-04-11 19:11:56</t>
  </si>
  <si>
    <t>2016-04-11 19:23:02</t>
  </si>
  <si>
    <t>37ab99b61e</t>
  </si>
  <si>
    <t>270c32d27ec9482f971fd2b916f429f7</t>
  </si>
  <si>
    <t>Isabela Cavalcanti de Faria</t>
  </si>
  <si>
    <t>Calçadas que andei</t>
  </si>
  <si>
    <t>belafaria@gmail.com</t>
  </si>
  <si>
    <t>"Ressaltar a beleza das calçadas é, também, chamar a atenção ao descaso em que elas se encontram. Porque antes de tudo, somos pedestres".
O "Calçadas que andei" é uma página do Facebook aberta para qualquer pessoa participar, postar e comentar. Pode-se postar os descuidos das calçadas como forma de protesto, a ideia também é essa, é livre! Mas, só peço que tenham atenção também àquelas bonitas (e nem sempre bem cuidadas).
Informar a rua e/ou Bairro - Cidade - País e a tag #calçadasqueandei e os comentários se houverem.</t>
  </si>
  <si>
    <t>Página do Facebook</t>
  </si>
  <si>
    <t>Curso superior em Design Gráfico</t>
  </si>
  <si>
    <t>Registrar o que uma calçada pode oferecer para um pedestre. Ressaltar o bom de uma calçada arborizada com sombra de árvores, bonita esteticamente, larga, bem cuidada. As intervenções artísticas, não é o foco principal do Calçadas, mas eu, enquanto artista já fiz intervenções nesse espaço desenhando jogos como a amarelinha.</t>
  </si>
  <si>
    <t>Eu desenvolvo mais intensamente outro projeto que acontece nas redes sociais (Instagram, Facebook e Blog) que é o Dajaneladomeuonibus, onde compartilho fotos autorais e de outras pessoas que recebo do mundo todo de dentro de transportes coletivos, como ônibus, trem e metrô. 
Uma linha de ônibus que cruza muitas cidades no mundo. Que revela detalhes perdidos no cotidiano.
Reforça a troca de valores, a cidadania e a mobilidade.</t>
  </si>
  <si>
    <t>Corrida Amiga, na pessoa de Silvia Stuchi Cruz, e a Campanha foi a "CalçadaCilada".</t>
  </si>
  <si>
    <t>O arquiteto Francisco Cunha, Tiago Albuquerque está formando uma associação voltada à mobilidade a pé aqui em Recife, Tem a página "Calçadas do Recife", mas não sei quem é o responsável. Tem também a Lívia Nóbrega que está promovendo o "Festival Jane's Walk" aqui em Recife, que é uma iniciativa da sociedade civil que promove caminhadas guiadas. O artista plástico pernambucano Marcelo Silveira e a professora e pesquisadora Cristina Huggins fizeram um projeto em parceria: a instalação "1 Dedo de Prosa", que ficou até ontem em cartaz no Museu da Arte Moderna Aloisio Magalhães (MAMAM), no Centro do Recife.
A obra é um mobiliário, formado por uma mesa e quatro bancos, que antes de ser exposto no museu foi levado para CALÇADAS e praças de seis bairros de diferentes classes sociais do Recife, provocando reações diversas nos moradores e transeuntes. Toda a interação foi gravada em vídeo e áudio, que serão projetados durante a mostra.</t>
  </si>
  <si>
    <t>Corrida Amiga, INCITI.</t>
  </si>
  <si>
    <t>Fico feliz em fazer parte desse questionário. Sei que sou organização de um, mas gosto de inserir a poesia nos meus protestos, ressaltando a beleza do prazer do bom caminhar. Também penso nas calçadas como espaço de convívio, de trocas. Esse tema me instiga artisticamente e como cidadã. Espero que eu tenha ajudado e adoraria ampliar minhas ações em prol de algo maior relativo ao pedestre e a mobilidade à pé. Contem comigo!</t>
  </si>
  <si>
    <t>2016-04-11 18:16:42</t>
  </si>
  <si>
    <t>2016-04-11 19:01:57</t>
  </si>
  <si>
    <t>6558dcbda9</t>
  </si>
  <si>
    <t>5d3905f3f6e6b79b7845ada5da73431c</t>
  </si>
  <si>
    <t>Paulo Bogo</t>
  </si>
  <si>
    <t>Canal MOVA-SE</t>
  </si>
  <si>
    <t>paulo@canalmovase.com.br</t>
  </si>
  <si>
    <t>A Humanização das cidades, a democratização dos espaços públicos e a qualidade de vida dos cidadãos.</t>
  </si>
  <si>
    <t>Mídia Independente</t>
  </si>
  <si>
    <t>Paulo Henrique Bogo</t>
  </si>
  <si>
    <t>Divulgar todas as ações que visem melhorar a qualidade de vida de quem usa o espaço público, tendo como instrumento de deslocamento os próprios pés. Apoiar organizações e associações que lutam pela melhoria das condições de caminhabilidade nas cidades, divulgando suas iniciativas e atividades.</t>
  </si>
  <si>
    <t>Divulgamos qualquer iniciativa que tenha como objetivo melhorar a mobilidade urbana.</t>
  </si>
  <si>
    <t>ANTP, Cidade a Pé, Corrida Amiga, Ciclocidade, Desbravadores de Sampa, Cidade Ativa, Giro Inclusivo, Caminha Rio, Pé de Igualdade, Bike Anjo, etc...</t>
  </si>
  <si>
    <t>Cidade a Pé, Sampa a Pé, Corrida Amiga, Cidade Ativa, Pé de Igualdade, etc...</t>
  </si>
  <si>
    <t>Cidade a Pé, Sampa a Pé, Corrida Amiga, Cidade Ativa, Pé de Igualdade</t>
  </si>
  <si>
    <t>Continuem se dedicando ao tema que é de extrema importância e necessário.</t>
  </si>
  <si>
    <t>2016-04-11 18:30:29</t>
  </si>
  <si>
    <t>2016-04-11 18:57:52</t>
  </si>
  <si>
    <t>4e81a86311</t>
  </si>
  <si>
    <t>3e4653de3ffbdda0b6002c98a6ce7141</t>
  </si>
  <si>
    <t>Thiago Hérick de Sá</t>
  </si>
  <si>
    <t>Núcleo de Pesquisas Epidemiológicas em Nutrição e Saúde, Faculdade de Saúde Pública, Universidade de São Paulo</t>
  </si>
  <si>
    <t>thiagodesa@usp.br</t>
  </si>
  <si>
    <t>NUPENS/USP é um órgão de integração da Universidade de São Paulo criado em 1990 com a finalidade de estimular e desenvolver pesquisas populacionais em nutrição e saúde. O grupo é integrado por professores e pesquisadores da Faculdade de Saúde Pública, de outras unidades da Universidade e de outras instituições acadêmicas do país, além de mestrandos, doutorandos e estagiários bolsistas.
Dentre os objetivos do NUPENS estão o desenvolvimento de métodos diagnósticos aplicáveis e inquéritos populacionais em nutrição e saúde, a análise de tendências temporais de indicadores, o estudo da causalidade de processos saúde-doença, a formulação de intervenções e a avaliação da efetividade de serviços e programas.
Os interesses de pesquisa do NUPENS permanecem os mesmo que nortearam sua proposta de criação em 1990. Em essência:
1. Desenvolver alternativas metodológicas que orientem e facilitem a realização de pesquisas populacionais em nutrição e saúde, bem como a implementação de sistemas para identificação de tendências temporais.
2. Elaborar e testar modelos analíticos referentes à epidemiologia de problema nutricionais e de saúde, aplicando-os em particular ao estudo das relações de interdependência entre nutrição e saúde.
3. Formular intervenções e propostas de avaliação de efetividade que se ajustem à epidemiologia dos problemas estudados e à realidade da organização dos programas e serviços.</t>
  </si>
  <si>
    <t>Carlos Augusto Monteiro</t>
  </si>
  <si>
    <t>Médico Sanitarista - Professor Titular da USP</t>
  </si>
  <si>
    <t>Estudos e pesquisas diversos sobre mobilidade ativa, incluindo a mobilidade a pé.</t>
  </si>
  <si>
    <t>Estudo e pesquisas sobre o ambiente alimentar e a nova classificação de alimentos</t>
  </si>
  <si>
    <t>Metro, CET, CETESB, Faculdade de Meidicina-USP, UNESP Rio Claro, Organização Mundial da Saúde, University of Cambridge, London School of Hygiene and Tropical Medicine, Imperial College, Sydney University, Melbourne University, City University of New York, Prefeitura de São Paulo, Governo do Estado de São Paulo, ANTP, Ciclocidade, Cidade Ativa, Mercocidades, dentre outros.</t>
  </si>
  <si>
    <t>Cidade Ativa, A pé, Corrida Amiga, Rede Nossa São Paulo, LabMob, Prefeitura e Governo do Estado de São Paulo.</t>
  </si>
  <si>
    <t>Referência, por hora, nenhuma, mas as organizações da sociedade civil citadas anteriormente são boas candidatas.</t>
  </si>
  <si>
    <t>2016-04-11 18:27:00</t>
  </si>
  <si>
    <t>2016-04-11 18:42:22</t>
  </si>
  <si>
    <t>01942585f6</t>
  </si>
  <si>
    <t>576160db89bae44fa204f9086587f9c7</t>
  </si>
  <si>
    <t>Douglas Roque Andrade</t>
  </si>
  <si>
    <t>GEPAF - EACH - USP</t>
  </si>
  <si>
    <t>douglas.andrade@usp.br</t>
  </si>
  <si>
    <t>Estudar a prática de atividade física em populações</t>
  </si>
  <si>
    <t>Atividade Física</t>
  </si>
  <si>
    <t>Alex Florindo</t>
  </si>
  <si>
    <t>Profissional de educação física</t>
  </si>
  <si>
    <t>Livros</t>
  </si>
  <si>
    <t>estudar e intervir nas seguintes áreas: 1) Ambientes saudáveis para a promoção da atividade física; 2) Promoção da atividade física no Sistema Único de Saúde e 3) Redes de promoção da atividade física.</t>
  </si>
  <si>
    <t>Apoio, suporte técnico a projetos de pesquisa de outras instituições</t>
  </si>
  <si>
    <t>Cidade Ativa, Corrida Amiga, CEPEDOC - USP, Instituto Social Esporte Educação, Programa Agita São Paulo</t>
  </si>
  <si>
    <t>2016-04-05 19:34:52</t>
  </si>
  <si>
    <t>2016-04-05 19:41:40</t>
  </si>
  <si>
    <t>322aebfa66</t>
  </si>
  <si>
    <t>8df815e88320b894b2b6a67813bbb9b3</t>
  </si>
  <si>
    <t>Mariane Christovam</t>
  </si>
  <si>
    <t>Zoom Urbanismo Arquitetura e Design</t>
  </si>
  <si>
    <t>ct.mariane@gmail.com</t>
  </si>
  <si>
    <t>acho que não temos uma definida</t>
  </si>
  <si>
    <t>Guilherme Ortenblad</t>
  </si>
  <si>
    <t>em geral são intervenções no espaço público que visam melhorar o percurso e a qualidade de vida do pedestre de alguma forma. visamos incluir o pedestre como prioridade em nossos projetos como os parklets e o urbanismo caminhável em Jundiaí.</t>
  </si>
  <si>
    <t>Participamos do desenvolvimento de projeto de mobiliários, juntamente com a com a prefeitura de São Paulo, para as Praças wi-fi e do detalhamento de mobiliário urbano para a Rua Dom José de Barros. Ambos projetos não foram executados mas se relacionavam, de alguma maneira, com o novo olhar da SMDU para tornar o centro da cidade um local mais de permanência que de passagem, provendo outros tipos de infraestrutura que são importantes para os pedestres.</t>
  </si>
  <si>
    <t>Instituto Mobilidade Verde, Prefeitura de Jundiaí, SMDU SP</t>
  </si>
  <si>
    <t>cidade ativa, sampapé, apé - estudos em mobilidade</t>
  </si>
  <si>
    <t>2016-04-05 19:29:08</t>
  </si>
  <si>
    <t>2016-04-05 19:34:39</t>
  </si>
  <si>
    <t>a2fe056aea0502af97dd245ae5b484d9</t>
  </si>
  <si>
    <t>Sandra Morikawa</t>
  </si>
  <si>
    <t>JBMC Arquitetura &amp; Urbanismo</t>
  </si>
  <si>
    <t>sandra@jbmc.com.br</t>
  </si>
  <si>
    <t>A empresa se apresenta profundamente envolvida com questões técnicas e humanas, sendo incansável na busca de resultados consistentes, simples e inovadores.</t>
  </si>
  <si>
    <t>João Batista Martinez Corrêa</t>
  </si>
  <si>
    <t>Microacessibilidade em equipamentos públicos e demais projetos desenvolvidos. A natureza dos principais projetos do escritório (estações intermodais de metrô, trem e ônibus) demanda reflexões que resultem em espaços públicos de qualidade para a sociedade.</t>
  </si>
  <si>
    <t>Os projetos desenvolvidos são comumente citados como referência em eventos e seminários de mobilidade urbana.</t>
  </si>
  <si>
    <t>Cidade Ativa, Corrida Amiga, SampaPé, Mobilize, Cidadeapé</t>
  </si>
  <si>
    <t>Cidade Ativa, Corrida Amiga, SampaPé, Mobilize, Cidadeapé, ANTP, CET</t>
  </si>
  <si>
    <t>Um dos produtos do Como Anda poderia ser a sugestão de possíveis parcerias entre instituições e até mesmo indivíduos com interesses similares.</t>
  </si>
  <si>
    <t>2016-04-05 19:17:11</t>
  </si>
  <si>
    <t>2016-04-05 19:22:38</t>
  </si>
  <si>
    <t>43727158104a881a2b7c9ed271062e83</t>
  </si>
  <si>
    <t>Caroline</t>
  </si>
  <si>
    <t>Escola de Ativismo</t>
  </si>
  <si>
    <t>caroline.donatti@gmail.com</t>
  </si>
  <si>
    <t>A Escola de Ativismo é um coletivo independente constituído em 2012 com a missão de fortalecer o ativismo no Brasil por meio de processos de aprendizagem em estratégias e técnicas de ações não-violentas, campanhas, comunicação, mobilização, ações criativas e segurança da informação, voltadas para a defesa da democracia, dos direitos humanos e da sustentabilidade.</t>
  </si>
  <si>
    <t>Aprendizagem</t>
  </si>
  <si>
    <t>Laboratório de ações políticas com grupos que atuam com mobilidade</t>
  </si>
  <si>
    <t>Falta de priorizacão sobre este tema dentro do coletivo.</t>
  </si>
  <si>
    <t>iCS, Oxfam, Iema, iEB</t>
  </si>
  <si>
    <t>Cidade a pé, Sampapé, Corrida Amiga, Cidade Ativa</t>
  </si>
  <si>
    <t>2016-04-05 18:55:24</t>
  </si>
  <si>
    <t>2016-04-05 19:05:11</t>
  </si>
  <si>
    <t>998b547318d9c463320d27ff7b94b8b8</t>
  </si>
  <si>
    <t>Nelson</t>
  </si>
  <si>
    <t>nelson.avella@mobilize.org.br</t>
  </si>
  <si>
    <t>Despertar o interesse e promover o acesso ao conhecimento de forma a gerar consciência e autonomia para o desenvolvimento pessoal e oportunidade de transformação social.</t>
  </si>
  <si>
    <t>Ricky Ribeiro</t>
  </si>
  <si>
    <t>Campanha "Calçadas do Brasil"</t>
  </si>
  <si>
    <t>Campanha "Sinalize!"</t>
  </si>
  <si>
    <t>ANTP, NTU, ITDP, Cidade Ativa, USP Cidades, Corridaamiga, Ciclocidade, UCB, FGV, UFMG, UFJF, UFSC, UFRJ</t>
  </si>
  <si>
    <t>Corridaamida, Cidade a Pé, Sampapé, Cidade Ativa, ANTP</t>
  </si>
  <si>
    <t>2016-04-05 18:37:01</t>
  </si>
  <si>
    <t>2016-04-05 18:55:18</t>
  </si>
  <si>
    <t>188e8390780cee3051076dcc50e10a73</t>
  </si>
  <si>
    <t>Paula Rocha</t>
  </si>
  <si>
    <t>WRI Brasil Cidades Sustentáveis</t>
  </si>
  <si>
    <t>paula.rocha@wri.org</t>
  </si>
  <si>
    <t>Promover soluções sustentáveis em transporte e mobilidade urbana para melhorar a qualidade de vida nas cidades brasileiras.</t>
  </si>
  <si>
    <t>Luiz Antônio Lindau</t>
  </si>
  <si>
    <t>Capacitação do corpo técnico de prefeituras para realização de melhores projetos urbanos para pedestres, publicações, engajamento dos profissionais do planejamento urbano através de concursos de projetos, diagnósticos e baselines de áreas urbanas para fins de pesquisa, auditorias de segurança viárias ao longo de corredores estruturantes do transporte coletivo.</t>
  </si>
  <si>
    <t>Todos os projetos são pensados a partir da ótica da pessoa. Assim, a associação com a mobilidade a pé ocorre de forma generalizada.</t>
  </si>
  <si>
    <t>ITDP, Cidade Ativa, USP Cidades, Walk 2, Federação Internacional de Pedestres, Bike Anjo</t>
  </si>
  <si>
    <t>Cidade Ativa, ITDP, Mobilize</t>
  </si>
  <si>
    <t>2016-04-05 17:10:15</t>
  </si>
  <si>
    <t>2016-04-05 17:21:16</t>
  </si>
  <si>
    <t>ab402fef0543b4b35a619c421915cd09</t>
  </si>
  <si>
    <t>Joana Canedo</t>
  </si>
  <si>
    <t>Cidadeapé - Associação pela Mobilidade a Pé em São Paulo</t>
  </si>
  <si>
    <t>joanacanedo@gmail.com</t>
  </si>
  <si>
    <t>Ter uma representatividade formal perante o poder público a fim de defender as condições dos espaços da cidade para quem se desloca a pé: os pedestres.</t>
  </si>
  <si>
    <t>Pesquisa: Levantamento, produção e divulgação de dados e conhecimentos sobre a mobilidade urbana em São Paulo, em particular no que se refere à mobilidade a pé. Quem são os pedestres de um determinado local, suas necessidades, suas dificuldades, sua interação com outros modais.
Temos uma biblioteca  digital sobre o tema da mobilidade a pé e da caminhabilidade.
Participação: Construímos propostas em favor de quem se desloca a pé e identificamos demandas de pedestres em diferentes locais da cidade. Trabalhamos para o desenvolvimento de políticas públicas voltadas para a mobilidade a pé, abrindo espaço para a participação da sociedade na discussão e no desenvolvimento das propostas.
Cultura da caminhada:  Queremos promover a ideia de que andar a pé é uma opção: agradável, saudável, barata, sustentável, eficiente (mesmo se não é a mais rápida),  e definitivamente disponível para a maioria de nós.
FOCOS DE AÇÃO
Plano de Mobilidade: o pedestre deve ser figura preeminente nos planos de mobilidade das cidades, pois o modo de transporte a pé é o mais utilizado de São Paulo e o único que se integra com todos os outros modais.
Calçadas: melhoria dos passeios da cidade, que devem ser largos, sem obstáculos e em bom estado de conservação.
Equipamentos e mobiliário urbano: ruas com estrutura adequada para garantir o deslocamento a pé com qualidade e conforto, assim como acesso a equipamentos públicos e privados e outros meios de transporte.
Sinalização: implementação de sinalização para ajudar o pedestre a se encontrar e se informar na cidade, facilitando seu deslocamento.</t>
  </si>
  <si>
    <t>Capacitação de cidadãos em geral sobre temas relacionados à mobilidade a pé: legislação, infraestrutura, canais com o poder público, etc.</t>
  </si>
  <si>
    <t>CT Mobilidade a Pé e Acessibilidade da ANTP, Corrida Amiga, Sampapé, Ciclocidade, Greenpeace, Rede Nossa São Paulo, Rede Butantã, Mobilize</t>
  </si>
  <si>
    <t>CT Mobilidade a Pé e Acessibilidade da ANTP, Corrida Amiga, Sampapé, Cidade Ativa, Desbravadores de Sampa</t>
  </si>
  <si>
    <t>Sampapé, Corrida Amiga, CT Mobilidade a Pé e Acessibilidade da ANTP, Cidade Ativa</t>
  </si>
  <si>
    <t>2016-04-05 16:48:47</t>
  </si>
  <si>
    <t>2016-04-05 17:10:08</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</si>
</sst>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name val="Arial"/>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49" fontId="0" fillId="0" borderId="0" xfId="0" applyNumberFormat="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197"/>
  <sheetViews>
    <sheetView tabSelected="1" zoomScaleNormal="100" workbookViewId="0">
      <selection activeCell="F1" sqref="F1"/>
    </sheetView>
  </sheetViews>
  <sheetFormatPr defaultRowHeight="14.25" x14ac:dyDescent="0.2"/>
  <cols>
    <col min="1" max="10" width="9.5" style="1"/>
    <col min="11" max="11" width="9.5" style="2"/>
    <col min="12" max="35" width="9.5" style="1"/>
    <col min="36" max="36" width="9.5" style="2"/>
    <col min="37" max="38" width="9.5" style="1"/>
    <col min="39" max="40" width="9.5" style="2"/>
    <col min="41" max="43" width="9.5" style="1"/>
    <col min="44" max="45" width="9.5" style="2"/>
    <col min="46" max="132" width="9.5" style="1"/>
  </cols>
  <sheetData>
    <row r="1" spans="1:13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20</v>
      </c>
      <c r="AE1" t="s">
        <v>29</v>
      </c>
      <c r="AF1" t="s">
        <v>20</v>
      </c>
      <c r="AG1" t="s">
        <v>30</v>
      </c>
      <c r="AH1" t="s">
        <v>31</v>
      </c>
      <c r="AI1" t="s">
        <v>20</v>
      </c>
      <c r="AJ1" t="s">
        <v>32</v>
      </c>
      <c r="AK1" t="s">
        <v>33</v>
      </c>
      <c r="AL1" t="s">
        <v>34</v>
      </c>
      <c r="AM1" t="s">
        <v>35</v>
      </c>
      <c r="AN1" t="s">
        <v>36</v>
      </c>
      <c r="AO1" t="s">
        <v>37</v>
      </c>
      <c r="AP1" t="s">
        <v>38</v>
      </c>
      <c r="AQ1" t="s">
        <v>39</v>
      </c>
      <c r="AR1" t="s">
        <v>40</v>
      </c>
      <c r="AS1" t="s">
        <v>41</v>
      </c>
      <c r="AT1" t="s">
        <v>42</v>
      </c>
      <c r="AU1" t="s">
        <v>43</v>
      </c>
      <c r="AV1" t="s">
        <v>44</v>
      </c>
      <c r="AW1" t="s">
        <v>45</v>
      </c>
      <c r="AX1" t="s">
        <v>46</v>
      </c>
      <c r="AY1" t="s">
        <v>47</v>
      </c>
      <c r="AZ1" t="s">
        <v>48</v>
      </c>
      <c r="BA1" t="s">
        <v>49</v>
      </c>
      <c r="BB1" t="s">
        <v>50</v>
      </c>
      <c r="BC1" t="s">
        <v>51</v>
      </c>
      <c r="BD1" t="s">
        <v>52</v>
      </c>
      <c r="BE1" t="s">
        <v>53</v>
      </c>
      <c r="BF1" t="s">
        <v>54</v>
      </c>
      <c r="BG1" t="s">
        <v>20</v>
      </c>
      <c r="BH1" t="s">
        <v>55</v>
      </c>
      <c r="BI1" t="s">
        <v>56</v>
      </c>
      <c r="BJ1" t="s">
        <v>57</v>
      </c>
      <c r="BK1" t="s">
        <v>58</v>
      </c>
      <c r="BL1" t="s">
        <v>59</v>
      </c>
      <c r="BM1" t="s">
        <v>60</v>
      </c>
      <c r="BN1" t="s">
        <v>61</v>
      </c>
      <c r="BO1" t="s">
        <v>62</v>
      </c>
      <c r="BP1" t="s">
        <v>63</v>
      </c>
      <c r="BQ1" t="s">
        <v>64</v>
      </c>
      <c r="BR1" t="s">
        <v>65</v>
      </c>
      <c r="BS1" t="s">
        <v>66</v>
      </c>
      <c r="BT1" t="s">
        <v>67</v>
      </c>
      <c r="BU1" t="s">
        <v>20</v>
      </c>
      <c r="BV1" t="s">
        <v>68</v>
      </c>
      <c r="BW1" t="s">
        <v>69</v>
      </c>
      <c r="BX1" t="s">
        <v>70</v>
      </c>
      <c r="BY1" t="s">
        <v>71</v>
      </c>
      <c r="BZ1" t="s">
        <v>72</v>
      </c>
      <c r="CA1" t="s">
        <v>73</v>
      </c>
      <c r="CB1" t="s">
        <v>74</v>
      </c>
      <c r="CC1" t="s">
        <v>75</v>
      </c>
      <c r="CD1" t="s">
        <v>76</v>
      </c>
      <c r="CE1" t="s">
        <v>77</v>
      </c>
      <c r="CF1" t="s">
        <v>20</v>
      </c>
      <c r="CG1" t="s">
        <v>78</v>
      </c>
      <c r="CH1" t="s">
        <v>79</v>
      </c>
      <c r="CI1" t="s">
        <v>80</v>
      </c>
      <c r="CJ1" t="s">
        <v>81</v>
      </c>
      <c r="CK1" t="s">
        <v>82</v>
      </c>
      <c r="CL1" t="s">
        <v>83</v>
      </c>
      <c r="CM1" t="s">
        <v>84</v>
      </c>
      <c r="CN1" t="s">
        <v>20</v>
      </c>
      <c r="CO1" t="s">
        <v>85</v>
      </c>
      <c r="CP1" t="s">
        <v>86</v>
      </c>
      <c r="CQ1" t="s">
        <v>87</v>
      </c>
      <c r="CR1" t="s">
        <v>88</v>
      </c>
      <c r="CS1" t="s">
        <v>89</v>
      </c>
      <c r="CT1" t="s">
        <v>90</v>
      </c>
      <c r="CU1" t="s">
        <v>91</v>
      </c>
      <c r="CV1" t="s">
        <v>92</v>
      </c>
      <c r="CW1" t="s">
        <v>93</v>
      </c>
      <c r="CX1" t="s">
        <v>94</v>
      </c>
      <c r="CY1" t="s">
        <v>95</v>
      </c>
      <c r="CZ1" t="s">
        <v>96</v>
      </c>
      <c r="DA1" t="s">
        <v>97</v>
      </c>
      <c r="DB1" t="s">
        <v>20</v>
      </c>
      <c r="DC1" t="s">
        <v>98</v>
      </c>
      <c r="DD1" t="s">
        <v>99</v>
      </c>
      <c r="DE1" t="s">
        <v>100</v>
      </c>
      <c r="DF1" t="s">
        <v>101</v>
      </c>
      <c r="DG1" t="s">
        <v>102</v>
      </c>
      <c r="DH1" t="s">
        <v>103</v>
      </c>
      <c r="DI1" t="s">
        <v>104</v>
      </c>
      <c r="DJ1" t="s">
        <v>105</v>
      </c>
      <c r="DK1" t="s">
        <v>20</v>
      </c>
      <c r="DL1" t="s">
        <v>106</v>
      </c>
      <c r="DM1" t="s">
        <v>107</v>
      </c>
      <c r="DN1" t="s">
        <v>88</v>
      </c>
      <c r="DO1" t="s">
        <v>108</v>
      </c>
      <c r="DP1" t="s">
        <v>109</v>
      </c>
      <c r="DQ1" t="s">
        <v>110</v>
      </c>
      <c r="DR1" t="s">
        <v>111</v>
      </c>
      <c r="DS1" t="s">
        <v>112</v>
      </c>
      <c r="DT1" t="s">
        <v>113</v>
      </c>
      <c r="DU1" t="s">
        <v>20</v>
      </c>
      <c r="DV1" t="s">
        <v>114</v>
      </c>
      <c r="DW1" t="s">
        <v>115</v>
      </c>
      <c r="DX1" t="s">
        <v>116</v>
      </c>
      <c r="DY1" t="s">
        <v>117</v>
      </c>
      <c r="DZ1" t="s">
        <v>118</v>
      </c>
      <c r="EA1" t="s">
        <v>119</v>
      </c>
      <c r="EB1" t="s">
        <v>120</v>
      </c>
    </row>
    <row r="2" spans="1:132" x14ac:dyDescent="0.2">
      <c r="A2" s="1" t="s">
        <v>121</v>
      </c>
      <c r="B2" s="1" t="s">
        <v>122</v>
      </c>
      <c r="C2" s="1" t="s">
        <v>123</v>
      </c>
      <c r="D2" s="1" t="s">
        <v>124</v>
      </c>
      <c r="E2" s="2" t="str">
        <f>HYPERLINK("https://www.ufsm.br/cursos/graduacao/cachoeira-do-sul/engenharia-de-transportes-e-logistica/laboratorio-de-mobilidade-e-logistica-lamot/","https://www.ufsm.br/cursos/graduacao/cachoeira-do-sul/engenharia-de-transportes-e-logistica/laboratorio-de-mobilidade-e-logistica-lamot/")</f>
        <v>https://www.ufsm.br/cursos/graduacao/cachoeira-do-sul/engenharia-de-transportes-e-logistica/laboratorio-de-mobilidade-e-logistica-lamot/</v>
      </c>
      <c r="F2" s="2" t="str">
        <f>HYPERLINK("https://www.facebook.com/lamot.ufsm.cs/","https://www.facebook.com/lamot.ufsm.cs/")</f>
        <v>https://www.facebook.com/lamot.ufsm.cs/</v>
      </c>
      <c r="G2" s="1" t="s">
        <v>125</v>
      </c>
      <c r="H2" s="1" t="s">
        <v>126</v>
      </c>
      <c r="I2" s="1" t="s">
        <v>127</v>
      </c>
      <c r="J2" s="1" t="s">
        <v>128</v>
      </c>
      <c r="K2">
        <v>2016</v>
      </c>
      <c r="L2" s="1" t="s">
        <v>129</v>
      </c>
      <c r="M2" s="1" t="s">
        <v>127</v>
      </c>
      <c r="N2" s="1" t="s">
        <v>127</v>
      </c>
      <c r="O2" s="1" t="s">
        <v>127</v>
      </c>
      <c r="P2" s="1" t="s">
        <v>127</v>
      </c>
      <c r="Q2" s="1" t="s">
        <v>16</v>
      </c>
      <c r="R2" s="1" t="s">
        <v>127</v>
      </c>
      <c r="S2" s="1" t="s">
        <v>127</v>
      </c>
      <c r="T2" s="1" t="s">
        <v>127</v>
      </c>
      <c r="U2" s="1" t="s">
        <v>127</v>
      </c>
      <c r="V2" s="1" t="s">
        <v>127</v>
      </c>
      <c r="W2" s="1" t="s">
        <v>127</v>
      </c>
      <c r="X2" s="1" t="s">
        <v>127</v>
      </c>
      <c r="Y2" s="1" t="s">
        <v>24</v>
      </c>
      <c r="Z2" s="1" t="s">
        <v>127</v>
      </c>
      <c r="AA2" s="1" t="s">
        <v>127</v>
      </c>
      <c r="AB2" s="1" t="s">
        <v>127</v>
      </c>
      <c r="AC2" s="1" t="s">
        <v>130</v>
      </c>
      <c r="AD2" s="1" t="s">
        <v>127</v>
      </c>
      <c r="AE2" s="1" t="s">
        <v>130</v>
      </c>
      <c r="AF2" s="1" t="s">
        <v>127</v>
      </c>
      <c r="AG2" s="1" t="s">
        <v>122</v>
      </c>
      <c r="AH2" s="1" t="s">
        <v>131</v>
      </c>
      <c r="AI2" s="1" t="s">
        <v>127</v>
      </c>
      <c r="AJ2">
        <v>39</v>
      </c>
      <c r="AK2" s="1" t="s">
        <v>132</v>
      </c>
      <c r="AL2" s="1" t="s">
        <v>133</v>
      </c>
      <c r="AM2">
        <v>6</v>
      </c>
      <c r="AN2">
        <v>10</v>
      </c>
      <c r="AO2" s="1" t="s">
        <v>37</v>
      </c>
      <c r="AP2" s="1" t="s">
        <v>38</v>
      </c>
      <c r="AQ2" s="1" t="s">
        <v>39</v>
      </c>
      <c r="AR2">
        <v>6</v>
      </c>
      <c r="AS2">
        <v>15</v>
      </c>
      <c r="AT2" s="1" t="s">
        <v>42</v>
      </c>
      <c r="AU2" s="1" t="s">
        <v>127</v>
      </c>
      <c r="AV2" s="1" t="s">
        <v>127</v>
      </c>
      <c r="AW2" s="1" t="s">
        <v>127</v>
      </c>
      <c r="AX2" s="1" t="s">
        <v>127</v>
      </c>
      <c r="AY2" s="1" t="s">
        <v>127</v>
      </c>
      <c r="AZ2" s="1" t="s">
        <v>127</v>
      </c>
      <c r="BA2" s="1" t="s">
        <v>127</v>
      </c>
      <c r="BB2" s="1" t="s">
        <v>127</v>
      </c>
      <c r="BC2" s="1" t="s">
        <v>127</v>
      </c>
      <c r="BD2" s="1" t="s">
        <v>127</v>
      </c>
      <c r="BE2" s="1" t="s">
        <v>127</v>
      </c>
      <c r="BF2" s="1" t="s">
        <v>127</v>
      </c>
      <c r="BG2" s="1" t="s">
        <v>127</v>
      </c>
      <c r="BH2" s="1" t="s">
        <v>127</v>
      </c>
      <c r="BI2" s="1" t="s">
        <v>56</v>
      </c>
      <c r="BJ2" s="1" t="s">
        <v>57</v>
      </c>
      <c r="BK2" s="1" t="s">
        <v>58</v>
      </c>
      <c r="BL2" s="1" t="s">
        <v>127</v>
      </c>
      <c r="BM2" s="1" t="s">
        <v>127</v>
      </c>
      <c r="BN2" s="1" t="s">
        <v>61</v>
      </c>
      <c r="BO2" s="1" t="s">
        <v>62</v>
      </c>
      <c r="BP2" s="1" t="s">
        <v>127</v>
      </c>
      <c r="BQ2" s="1" t="s">
        <v>64</v>
      </c>
      <c r="BR2" s="1" t="s">
        <v>127</v>
      </c>
      <c r="BS2" s="1" t="s">
        <v>127</v>
      </c>
      <c r="BT2" s="1" t="s">
        <v>127</v>
      </c>
      <c r="BU2" s="1" t="s">
        <v>134</v>
      </c>
      <c r="BV2" s="1" t="s">
        <v>127</v>
      </c>
      <c r="BW2" s="1" t="s">
        <v>127</v>
      </c>
      <c r="BX2" s="1" t="s">
        <v>127</v>
      </c>
      <c r="BY2" s="1" t="s">
        <v>71</v>
      </c>
      <c r="BZ2" s="1" t="s">
        <v>127</v>
      </c>
      <c r="CA2" s="1" t="s">
        <v>127</v>
      </c>
      <c r="CB2" s="1" t="s">
        <v>74</v>
      </c>
      <c r="CC2" s="1" t="s">
        <v>127</v>
      </c>
      <c r="CD2" s="1" t="s">
        <v>76</v>
      </c>
      <c r="CE2" s="1" t="s">
        <v>127</v>
      </c>
      <c r="CF2" s="1" t="s">
        <v>127</v>
      </c>
      <c r="CG2" s="1" t="s">
        <v>78</v>
      </c>
      <c r="CH2" s="1" t="s">
        <v>79</v>
      </c>
      <c r="CI2" s="1" t="s">
        <v>80</v>
      </c>
      <c r="CJ2" s="1" t="s">
        <v>127</v>
      </c>
      <c r="CK2" s="1" t="s">
        <v>127</v>
      </c>
      <c r="CL2" s="1" t="s">
        <v>83</v>
      </c>
      <c r="CM2" s="1" t="s">
        <v>84</v>
      </c>
      <c r="CN2" s="1" t="s">
        <v>127</v>
      </c>
      <c r="CO2" s="1" t="s">
        <v>135</v>
      </c>
      <c r="CP2" s="1" t="s">
        <v>136</v>
      </c>
      <c r="CQ2" s="1" t="s">
        <v>127</v>
      </c>
      <c r="CR2" s="1" t="s">
        <v>88</v>
      </c>
      <c r="CS2" s="1" t="s">
        <v>89</v>
      </c>
      <c r="CT2" s="1" t="s">
        <v>90</v>
      </c>
      <c r="CU2" s="1" t="s">
        <v>127</v>
      </c>
      <c r="CV2" s="1" t="s">
        <v>127</v>
      </c>
      <c r="CW2" s="1" t="s">
        <v>127</v>
      </c>
      <c r="CX2" s="1" t="s">
        <v>127</v>
      </c>
      <c r="CY2" s="1" t="s">
        <v>127</v>
      </c>
      <c r="CZ2" s="1" t="s">
        <v>96</v>
      </c>
      <c r="DA2" s="1" t="s">
        <v>127</v>
      </c>
      <c r="DB2" s="1" t="s">
        <v>127</v>
      </c>
      <c r="DC2" s="1" t="s">
        <v>98</v>
      </c>
      <c r="DD2" s="1" t="s">
        <v>99</v>
      </c>
      <c r="DE2" s="1" t="s">
        <v>100</v>
      </c>
      <c r="DF2" s="1" t="s">
        <v>127</v>
      </c>
      <c r="DG2" s="1" t="s">
        <v>102</v>
      </c>
      <c r="DH2" s="1" t="s">
        <v>127</v>
      </c>
      <c r="DI2" s="1" t="s">
        <v>127</v>
      </c>
      <c r="DJ2" s="1" t="s">
        <v>105</v>
      </c>
      <c r="DK2" s="1" t="s">
        <v>127</v>
      </c>
      <c r="DL2" s="1" t="s">
        <v>127</v>
      </c>
      <c r="DM2" s="1" t="s">
        <v>107</v>
      </c>
      <c r="DN2" s="1" t="s">
        <v>127</v>
      </c>
      <c r="DO2" s="1" t="s">
        <v>108</v>
      </c>
      <c r="DP2" s="1" t="s">
        <v>109</v>
      </c>
      <c r="DQ2" s="1" t="s">
        <v>127</v>
      </c>
      <c r="DR2" s="1" t="s">
        <v>127</v>
      </c>
      <c r="DS2" s="1" t="s">
        <v>112</v>
      </c>
      <c r="DT2" s="1" t="s">
        <v>127</v>
      </c>
      <c r="DU2" s="1" t="s">
        <v>127</v>
      </c>
      <c r="DV2" s="1" t="s">
        <v>137</v>
      </c>
      <c r="DW2" s="1" t="s">
        <v>138</v>
      </c>
      <c r="DX2" s="1" t="s">
        <v>139</v>
      </c>
      <c r="DY2" s="1" t="s">
        <v>140</v>
      </c>
      <c r="DZ2" s="1" t="s">
        <v>141</v>
      </c>
      <c r="EA2" s="1" t="s">
        <v>142</v>
      </c>
      <c r="EB2" s="1" t="s">
        <v>143</v>
      </c>
    </row>
    <row r="3" spans="1:132" x14ac:dyDescent="0.2">
      <c r="A3" s="1" t="s">
        <v>144</v>
      </c>
      <c r="B3" s="1" t="s">
        <v>145</v>
      </c>
      <c r="C3" s="1" t="s">
        <v>146</v>
      </c>
      <c r="D3" s="1" t="s">
        <v>147</v>
      </c>
      <c r="E3" s="2" t="str">
        <f>HYPERLINK("http://dgp.cnpq.br/dgp/espelhogrupo/31991","http://dgp.cnpq.br/dgp/espelhogrupo/31991")</f>
        <v>http://dgp.cnpq.br/dgp/espelhogrupo/31991</v>
      </c>
      <c r="F3" s="2" t="str">
        <f>HYPERLINK("https://www.facebook.com/groups/310558622430762/?ref=bookmarks","https://www.facebook.com/groups/310558622430762/?ref=bookmarks")</f>
        <v>https://www.facebook.com/groups/310558622430762/?ref=bookmarks</v>
      </c>
      <c r="G3" s="1" t="s">
        <v>148</v>
      </c>
      <c r="H3" s="1" t="s">
        <v>149</v>
      </c>
      <c r="I3" s="1" t="s">
        <v>127</v>
      </c>
      <c r="J3" s="1" t="s">
        <v>150</v>
      </c>
      <c r="K3">
        <v>2010</v>
      </c>
      <c r="L3" s="1" t="s">
        <v>151</v>
      </c>
      <c r="M3" s="1" t="s">
        <v>127</v>
      </c>
      <c r="N3" s="1" t="s">
        <v>127</v>
      </c>
      <c r="O3" s="1" t="s">
        <v>127</v>
      </c>
      <c r="P3" s="1" t="s">
        <v>127</v>
      </c>
      <c r="Q3" s="1" t="s">
        <v>127</v>
      </c>
      <c r="R3" s="1" t="s">
        <v>17</v>
      </c>
      <c r="S3" s="1" t="s">
        <v>127</v>
      </c>
      <c r="T3" s="1" t="s">
        <v>19</v>
      </c>
      <c r="U3" s="1" t="s">
        <v>127</v>
      </c>
      <c r="V3" s="1" t="s">
        <v>21</v>
      </c>
      <c r="W3" s="1" t="s">
        <v>22</v>
      </c>
      <c r="X3" s="1" t="s">
        <v>127</v>
      </c>
      <c r="Y3" s="1" t="s">
        <v>127</v>
      </c>
      <c r="Z3" s="1" t="s">
        <v>127</v>
      </c>
      <c r="AA3" s="1" t="s">
        <v>127</v>
      </c>
      <c r="AB3" s="1" t="s">
        <v>27</v>
      </c>
      <c r="AC3" s="1" t="s">
        <v>130</v>
      </c>
      <c r="AD3" s="1" t="s">
        <v>127</v>
      </c>
      <c r="AE3" s="1" t="s">
        <v>130</v>
      </c>
      <c r="AF3" s="1" t="s">
        <v>127</v>
      </c>
      <c r="AG3" s="1" t="s">
        <v>145</v>
      </c>
      <c r="AH3" s="1" t="s">
        <v>131</v>
      </c>
      <c r="AI3" s="1" t="s">
        <v>127</v>
      </c>
      <c r="AJ3">
        <v>39</v>
      </c>
      <c r="AK3" s="1" t="s">
        <v>152</v>
      </c>
      <c r="AL3" s="1" t="s">
        <v>133</v>
      </c>
      <c r="AM3">
        <v>5</v>
      </c>
      <c r="AN3">
        <v>4</v>
      </c>
      <c r="AO3" s="1" t="s">
        <v>37</v>
      </c>
      <c r="AP3" s="1" t="s">
        <v>38</v>
      </c>
      <c r="AQ3" s="1" t="s">
        <v>39</v>
      </c>
      <c r="AR3">
        <v>1</v>
      </c>
      <c r="AS3"/>
      <c r="AT3" s="1" t="s">
        <v>42</v>
      </c>
      <c r="AU3" s="1" t="s">
        <v>127</v>
      </c>
      <c r="AV3" s="1" t="s">
        <v>127</v>
      </c>
      <c r="AW3" s="1" t="s">
        <v>127</v>
      </c>
      <c r="AX3" s="1" t="s">
        <v>46</v>
      </c>
      <c r="AY3" s="1" t="s">
        <v>127</v>
      </c>
      <c r="AZ3" s="1" t="s">
        <v>127</v>
      </c>
      <c r="BA3" s="1" t="s">
        <v>127</v>
      </c>
      <c r="BB3" s="1" t="s">
        <v>127</v>
      </c>
      <c r="BC3" s="1" t="s">
        <v>127</v>
      </c>
      <c r="BD3" s="1" t="s">
        <v>127</v>
      </c>
      <c r="BE3" s="1" t="s">
        <v>127</v>
      </c>
      <c r="BF3" s="1" t="s">
        <v>127</v>
      </c>
      <c r="BG3" s="1" t="s">
        <v>127</v>
      </c>
      <c r="BH3" s="1" t="s">
        <v>127</v>
      </c>
      <c r="BI3" s="1" t="s">
        <v>56</v>
      </c>
      <c r="BJ3" s="1" t="s">
        <v>127</v>
      </c>
      <c r="BK3" s="1" t="s">
        <v>127</v>
      </c>
      <c r="BL3" s="1" t="s">
        <v>127</v>
      </c>
      <c r="BM3" s="1" t="s">
        <v>127</v>
      </c>
      <c r="BN3" s="1" t="s">
        <v>61</v>
      </c>
      <c r="BO3" s="1" t="s">
        <v>127</v>
      </c>
      <c r="BP3" s="1" t="s">
        <v>127</v>
      </c>
      <c r="BQ3" s="1" t="s">
        <v>127</v>
      </c>
      <c r="BR3" s="1" t="s">
        <v>127</v>
      </c>
      <c r="BS3" s="1" t="s">
        <v>127</v>
      </c>
      <c r="BT3" s="1" t="s">
        <v>127</v>
      </c>
      <c r="BU3" s="1" t="s">
        <v>127</v>
      </c>
      <c r="BV3" s="1" t="s">
        <v>127</v>
      </c>
      <c r="BW3" s="1" t="s">
        <v>127</v>
      </c>
      <c r="BX3" s="1" t="s">
        <v>127</v>
      </c>
      <c r="BY3" s="1" t="s">
        <v>127</v>
      </c>
      <c r="BZ3" s="1" t="s">
        <v>127</v>
      </c>
      <c r="CA3" s="1" t="s">
        <v>127</v>
      </c>
      <c r="CB3" s="1" t="s">
        <v>127</v>
      </c>
      <c r="CC3" s="1" t="s">
        <v>75</v>
      </c>
      <c r="CD3" s="1" t="s">
        <v>127</v>
      </c>
      <c r="CE3" s="1" t="s">
        <v>77</v>
      </c>
      <c r="CF3" s="1" t="s">
        <v>127</v>
      </c>
      <c r="CG3" s="1" t="s">
        <v>127</v>
      </c>
      <c r="CH3" s="1" t="s">
        <v>79</v>
      </c>
      <c r="CI3" s="1" t="s">
        <v>127</v>
      </c>
      <c r="CJ3" s="1" t="s">
        <v>127</v>
      </c>
      <c r="CK3" s="1" t="s">
        <v>127</v>
      </c>
      <c r="CL3" s="1" t="s">
        <v>83</v>
      </c>
      <c r="CM3" s="1" t="s">
        <v>127</v>
      </c>
      <c r="CN3" s="1" t="s">
        <v>127</v>
      </c>
      <c r="CO3" s="1" t="s">
        <v>153</v>
      </c>
      <c r="CP3" s="1" t="s">
        <v>154</v>
      </c>
      <c r="CQ3" s="1" t="s">
        <v>127</v>
      </c>
      <c r="CR3" s="1" t="s">
        <v>127</v>
      </c>
      <c r="CS3" s="1" t="s">
        <v>89</v>
      </c>
      <c r="CT3" s="1" t="s">
        <v>127</v>
      </c>
      <c r="CU3" s="1" t="s">
        <v>127</v>
      </c>
      <c r="CV3" s="1" t="s">
        <v>127</v>
      </c>
      <c r="CW3" s="1" t="s">
        <v>127</v>
      </c>
      <c r="CX3" s="1" t="s">
        <v>127</v>
      </c>
      <c r="CY3" s="1" t="s">
        <v>127</v>
      </c>
      <c r="CZ3" s="1" t="s">
        <v>127</v>
      </c>
      <c r="DA3" s="1" t="s">
        <v>127</v>
      </c>
      <c r="DB3" s="1" t="s">
        <v>127</v>
      </c>
      <c r="DC3" s="1" t="s">
        <v>98</v>
      </c>
      <c r="DD3" s="1" t="s">
        <v>99</v>
      </c>
      <c r="DE3" s="1" t="s">
        <v>100</v>
      </c>
      <c r="DF3" s="1" t="s">
        <v>101</v>
      </c>
      <c r="DG3" s="1" t="s">
        <v>102</v>
      </c>
      <c r="DH3" s="1" t="s">
        <v>103</v>
      </c>
      <c r="DI3" s="1" t="s">
        <v>104</v>
      </c>
      <c r="DJ3" s="1" t="s">
        <v>105</v>
      </c>
      <c r="DK3" s="1" t="s">
        <v>127</v>
      </c>
      <c r="DL3" s="1" t="s">
        <v>106</v>
      </c>
      <c r="DM3" s="1" t="s">
        <v>107</v>
      </c>
      <c r="DN3" s="1" t="s">
        <v>127</v>
      </c>
      <c r="DO3" s="1" t="s">
        <v>108</v>
      </c>
      <c r="DP3" s="1" t="s">
        <v>109</v>
      </c>
      <c r="DQ3" s="1" t="s">
        <v>110</v>
      </c>
      <c r="DR3" s="1" t="s">
        <v>127</v>
      </c>
      <c r="DS3" s="1" t="s">
        <v>127</v>
      </c>
      <c r="DT3" s="1" t="s">
        <v>127</v>
      </c>
      <c r="DU3" s="1" t="s">
        <v>127</v>
      </c>
      <c r="DV3" s="1" t="s">
        <v>155</v>
      </c>
      <c r="DW3" s="1" t="s">
        <v>156</v>
      </c>
      <c r="DX3" s="1" t="s">
        <v>157</v>
      </c>
      <c r="DY3" s="1" t="s">
        <v>127</v>
      </c>
      <c r="DZ3" s="1" t="s">
        <v>158</v>
      </c>
      <c r="EA3" s="1" t="s">
        <v>159</v>
      </c>
      <c r="EB3" s="1" t="s">
        <v>160</v>
      </c>
    </row>
    <row r="4" spans="1:132" x14ac:dyDescent="0.2">
      <c r="A4" s="1" t="s">
        <v>161</v>
      </c>
      <c r="B4" s="1" t="s">
        <v>162</v>
      </c>
      <c r="C4" s="1" t="s">
        <v>163</v>
      </c>
      <c r="D4" s="1" t="s">
        <v>164</v>
      </c>
      <c r="E4" s="2" t="str">
        <f>HYPERLINK("http://www.fva.org.br/index.php/2014/12/18/ormm/","http://www.fva.org.br/index.php/2014/12/18/ormm/")</f>
        <v>http://www.fva.org.br/index.php/2014/12/18/ormm/</v>
      </c>
      <c r="F4" s="2" t="str">
        <f>HYPERLINK("https://www.facebook.com/groups/observatorioRMM/","https://www.facebook.com/groups/observatorioRMM/")</f>
        <v>https://www.facebook.com/groups/observatorioRMM/</v>
      </c>
      <c r="G4" s="1" t="s">
        <v>165</v>
      </c>
      <c r="H4" s="1" t="s">
        <v>166</v>
      </c>
      <c r="I4" s="1" t="s">
        <v>167</v>
      </c>
      <c r="J4" s="1" t="s">
        <v>150</v>
      </c>
      <c r="K4">
        <v>2014</v>
      </c>
      <c r="L4" s="1" t="s">
        <v>168</v>
      </c>
      <c r="M4" s="1" t="s">
        <v>12</v>
      </c>
      <c r="N4" s="1" t="s">
        <v>127</v>
      </c>
      <c r="O4" s="1" t="s">
        <v>14</v>
      </c>
      <c r="P4" s="1" t="s">
        <v>15</v>
      </c>
      <c r="Q4" s="1" t="s">
        <v>127</v>
      </c>
      <c r="R4" s="1" t="s">
        <v>17</v>
      </c>
      <c r="S4" s="1" t="s">
        <v>18</v>
      </c>
      <c r="T4" s="1" t="s">
        <v>127</v>
      </c>
      <c r="U4" s="1" t="s">
        <v>127</v>
      </c>
      <c r="V4" s="1" t="s">
        <v>127</v>
      </c>
      <c r="W4" s="1" t="s">
        <v>22</v>
      </c>
      <c r="X4" s="1" t="s">
        <v>23</v>
      </c>
      <c r="Y4" s="1" t="s">
        <v>127</v>
      </c>
      <c r="Z4" s="1" t="s">
        <v>127</v>
      </c>
      <c r="AA4" s="1" t="s">
        <v>127</v>
      </c>
      <c r="AB4" s="1" t="s">
        <v>127</v>
      </c>
      <c r="AC4" s="1" t="s">
        <v>169</v>
      </c>
      <c r="AD4" s="1" t="s">
        <v>127</v>
      </c>
      <c r="AE4" s="1" t="s">
        <v>169</v>
      </c>
      <c r="AF4" s="1" t="s">
        <v>127</v>
      </c>
      <c r="AG4" s="1" t="s">
        <v>170</v>
      </c>
      <c r="AH4" s="1" t="s">
        <v>131</v>
      </c>
      <c r="AI4" s="1" t="s">
        <v>127</v>
      </c>
      <c r="AJ4">
        <v>39</v>
      </c>
      <c r="AK4" s="1" t="s">
        <v>171</v>
      </c>
      <c r="AL4" s="1" t="s">
        <v>172</v>
      </c>
      <c r="AM4">
        <v>20</v>
      </c>
      <c r="AN4">
        <v>20</v>
      </c>
      <c r="AO4" s="1" t="s">
        <v>127</v>
      </c>
      <c r="AP4" s="1" t="s">
        <v>38</v>
      </c>
      <c r="AQ4" s="1" t="s">
        <v>127</v>
      </c>
      <c r="AR4">
        <v>30</v>
      </c>
      <c r="AS4">
        <v>2</v>
      </c>
      <c r="AT4" s="1" t="s">
        <v>42</v>
      </c>
      <c r="AU4" s="1" t="s">
        <v>43</v>
      </c>
      <c r="AV4" s="1" t="s">
        <v>44</v>
      </c>
      <c r="AW4" s="1" t="s">
        <v>127</v>
      </c>
      <c r="AX4" s="1" t="s">
        <v>46</v>
      </c>
      <c r="AY4" s="1" t="s">
        <v>127</v>
      </c>
      <c r="AZ4" s="1" t="s">
        <v>127</v>
      </c>
      <c r="BA4" s="1" t="s">
        <v>127</v>
      </c>
      <c r="BB4" s="1" t="s">
        <v>127</v>
      </c>
      <c r="BC4" s="1" t="s">
        <v>127</v>
      </c>
      <c r="BD4" s="1" t="s">
        <v>127</v>
      </c>
      <c r="BE4" s="1" t="s">
        <v>127</v>
      </c>
      <c r="BF4" s="1" t="s">
        <v>127</v>
      </c>
      <c r="BG4" s="1" t="s">
        <v>127</v>
      </c>
      <c r="BH4" s="1" t="s">
        <v>55</v>
      </c>
      <c r="BI4" s="1" t="s">
        <v>56</v>
      </c>
      <c r="BJ4" s="1" t="s">
        <v>57</v>
      </c>
      <c r="BK4" s="1" t="s">
        <v>58</v>
      </c>
      <c r="BL4" s="1" t="s">
        <v>127</v>
      </c>
      <c r="BM4" s="1" t="s">
        <v>60</v>
      </c>
      <c r="BN4" s="1" t="s">
        <v>61</v>
      </c>
      <c r="BO4" s="1" t="s">
        <v>62</v>
      </c>
      <c r="BP4" s="1" t="s">
        <v>63</v>
      </c>
      <c r="BQ4" s="1" t="s">
        <v>127</v>
      </c>
      <c r="BR4" s="1" t="s">
        <v>127</v>
      </c>
      <c r="BS4" s="1" t="s">
        <v>127</v>
      </c>
      <c r="BT4" s="1" t="s">
        <v>67</v>
      </c>
      <c r="BU4" s="1" t="s">
        <v>127</v>
      </c>
      <c r="BV4" s="1" t="s">
        <v>68</v>
      </c>
      <c r="BW4" s="1" t="s">
        <v>127</v>
      </c>
      <c r="BX4" s="1" t="s">
        <v>127</v>
      </c>
      <c r="BY4" s="1" t="s">
        <v>71</v>
      </c>
      <c r="BZ4" s="1" t="s">
        <v>72</v>
      </c>
      <c r="CA4" s="1" t="s">
        <v>127</v>
      </c>
      <c r="CB4" s="1" t="s">
        <v>74</v>
      </c>
      <c r="CC4" s="1" t="s">
        <v>127</v>
      </c>
      <c r="CD4" s="1" t="s">
        <v>127</v>
      </c>
      <c r="CE4" s="1" t="s">
        <v>127</v>
      </c>
      <c r="CF4" s="1" t="s">
        <v>127</v>
      </c>
      <c r="CG4" s="1" t="s">
        <v>78</v>
      </c>
      <c r="CH4" s="1" t="s">
        <v>127</v>
      </c>
      <c r="CI4" s="1" t="s">
        <v>127</v>
      </c>
      <c r="CJ4" s="1" t="s">
        <v>81</v>
      </c>
      <c r="CK4" s="1" t="s">
        <v>127</v>
      </c>
      <c r="CL4" s="1" t="s">
        <v>83</v>
      </c>
      <c r="CM4" s="1" t="s">
        <v>84</v>
      </c>
      <c r="CN4" s="1" t="s">
        <v>127</v>
      </c>
      <c r="CO4" s="1" t="s">
        <v>173</v>
      </c>
      <c r="CP4" s="1" t="s">
        <v>174</v>
      </c>
      <c r="CQ4" s="1" t="s">
        <v>127</v>
      </c>
      <c r="CR4" s="1" t="s">
        <v>127</v>
      </c>
      <c r="CS4" s="1" t="s">
        <v>89</v>
      </c>
      <c r="CT4" s="1" t="s">
        <v>127</v>
      </c>
      <c r="CU4" s="1" t="s">
        <v>127</v>
      </c>
      <c r="CV4" s="1" t="s">
        <v>127</v>
      </c>
      <c r="CW4" s="1" t="s">
        <v>127</v>
      </c>
      <c r="CX4" s="1" t="s">
        <v>94</v>
      </c>
      <c r="CY4" s="1" t="s">
        <v>127</v>
      </c>
      <c r="CZ4" s="1" t="s">
        <v>127</v>
      </c>
      <c r="DA4" s="1" t="s">
        <v>127</v>
      </c>
      <c r="DB4" s="1" t="s">
        <v>127</v>
      </c>
      <c r="DC4" s="1" t="s">
        <v>98</v>
      </c>
      <c r="DD4" s="1" t="s">
        <v>99</v>
      </c>
      <c r="DE4" s="1" t="s">
        <v>100</v>
      </c>
      <c r="DF4" s="1" t="s">
        <v>127</v>
      </c>
      <c r="DG4" s="1" t="s">
        <v>102</v>
      </c>
      <c r="DH4" s="1" t="s">
        <v>127</v>
      </c>
      <c r="DI4" s="1" t="s">
        <v>127</v>
      </c>
      <c r="DJ4" s="1" t="s">
        <v>105</v>
      </c>
      <c r="DK4" s="1" t="s">
        <v>127</v>
      </c>
      <c r="DL4" s="1" t="s">
        <v>106</v>
      </c>
      <c r="DM4" s="1" t="s">
        <v>107</v>
      </c>
      <c r="DN4" s="1" t="s">
        <v>88</v>
      </c>
      <c r="DO4" s="1" t="s">
        <v>108</v>
      </c>
      <c r="DP4" s="1" t="s">
        <v>109</v>
      </c>
      <c r="DQ4" s="1" t="s">
        <v>110</v>
      </c>
      <c r="DR4" s="1" t="s">
        <v>111</v>
      </c>
      <c r="DS4" s="1" t="s">
        <v>112</v>
      </c>
      <c r="DT4" s="1" t="s">
        <v>127</v>
      </c>
      <c r="DU4" s="1" t="s">
        <v>127</v>
      </c>
      <c r="DV4" s="1" t="s">
        <v>175</v>
      </c>
      <c r="DW4" s="1" t="s">
        <v>176</v>
      </c>
      <c r="DX4" s="1" t="s">
        <v>177</v>
      </c>
      <c r="DY4" s="1" t="s">
        <v>127</v>
      </c>
      <c r="DZ4" s="1" t="s">
        <v>178</v>
      </c>
      <c r="EA4" s="1" t="s">
        <v>179</v>
      </c>
      <c r="EB4" s="1" t="s">
        <v>180</v>
      </c>
    </row>
    <row r="5" spans="1:132" x14ac:dyDescent="0.2">
      <c r="A5" s="1" t="s">
        <v>181</v>
      </c>
      <c r="B5" s="1" t="s">
        <v>182</v>
      </c>
      <c r="C5" s="1" t="s">
        <v>183</v>
      </c>
      <c r="D5" s="1" t="s">
        <v>184</v>
      </c>
      <c r="E5" s="2" t="str">
        <f>HYPERLINK("https://www.poloplanejamento.com/","https://www.poloplanejamento.com/")</f>
        <v>https://www.poloplanejamento.com/</v>
      </c>
      <c r="F5" s="2"/>
      <c r="G5" s="1" t="s">
        <v>185</v>
      </c>
      <c r="H5" s="1" t="s">
        <v>186</v>
      </c>
      <c r="I5" s="1" t="s">
        <v>127</v>
      </c>
      <c r="J5" s="1" t="s">
        <v>187</v>
      </c>
      <c r="K5">
        <v>2015</v>
      </c>
      <c r="L5" s="1" t="s">
        <v>127</v>
      </c>
      <c r="M5" s="1" t="s">
        <v>12</v>
      </c>
      <c r="N5" s="1" t="s">
        <v>127</v>
      </c>
      <c r="O5" s="1" t="s">
        <v>127</v>
      </c>
      <c r="P5" s="1" t="s">
        <v>127</v>
      </c>
      <c r="Q5" s="1" t="s">
        <v>127</v>
      </c>
      <c r="R5" s="1" t="s">
        <v>127</v>
      </c>
      <c r="S5" s="1" t="s">
        <v>18</v>
      </c>
      <c r="T5" s="1" t="s">
        <v>127</v>
      </c>
      <c r="U5" s="1" t="s">
        <v>127</v>
      </c>
      <c r="V5" s="1" t="s">
        <v>21</v>
      </c>
      <c r="W5" s="1" t="s">
        <v>22</v>
      </c>
      <c r="X5" s="1" t="s">
        <v>23</v>
      </c>
      <c r="Y5" s="1" t="s">
        <v>127</v>
      </c>
      <c r="Z5" s="1" t="s">
        <v>127</v>
      </c>
      <c r="AA5" s="1" t="s">
        <v>26</v>
      </c>
      <c r="AB5" s="1" t="s">
        <v>127</v>
      </c>
      <c r="AC5" s="1" t="s">
        <v>188</v>
      </c>
      <c r="AD5" s="1" t="s">
        <v>127</v>
      </c>
      <c r="AE5" s="1" t="s">
        <v>188</v>
      </c>
      <c r="AF5" s="1" t="s">
        <v>127</v>
      </c>
      <c r="AG5" s="1" t="s">
        <v>189</v>
      </c>
      <c r="AH5" s="1" t="s">
        <v>131</v>
      </c>
      <c r="AI5" s="1" t="s">
        <v>127</v>
      </c>
      <c r="AJ5">
        <v>38</v>
      </c>
      <c r="AK5" s="1" t="s">
        <v>190</v>
      </c>
      <c r="AL5" s="1" t="s">
        <v>172</v>
      </c>
      <c r="AM5">
        <v>4</v>
      </c>
      <c r="AN5">
        <v>2</v>
      </c>
      <c r="AO5" s="1" t="s">
        <v>37</v>
      </c>
      <c r="AP5" s="1" t="s">
        <v>127</v>
      </c>
      <c r="AQ5" s="1" t="s">
        <v>127</v>
      </c>
      <c r="AR5">
        <v>2</v>
      </c>
      <c r="AS5"/>
      <c r="AT5" s="1" t="s">
        <v>127</v>
      </c>
      <c r="AU5" s="1" t="s">
        <v>127</v>
      </c>
      <c r="AV5" s="1" t="s">
        <v>127</v>
      </c>
      <c r="AW5" s="1" t="s">
        <v>127</v>
      </c>
      <c r="AX5" s="1" t="s">
        <v>127</v>
      </c>
      <c r="AY5" s="1" t="s">
        <v>127</v>
      </c>
      <c r="AZ5" s="1" t="s">
        <v>127</v>
      </c>
      <c r="BA5" s="1" t="s">
        <v>127</v>
      </c>
      <c r="BB5" s="1" t="s">
        <v>127</v>
      </c>
      <c r="BC5" s="1" t="s">
        <v>51</v>
      </c>
      <c r="BD5" s="1" t="s">
        <v>127</v>
      </c>
      <c r="BE5" s="1" t="s">
        <v>127</v>
      </c>
      <c r="BF5" s="1" t="s">
        <v>127</v>
      </c>
      <c r="BG5" s="1" t="s">
        <v>127</v>
      </c>
      <c r="BH5" s="1" t="s">
        <v>127</v>
      </c>
      <c r="BI5" s="1" t="s">
        <v>56</v>
      </c>
      <c r="BJ5" s="1" t="s">
        <v>127</v>
      </c>
      <c r="BK5" s="1" t="s">
        <v>127</v>
      </c>
      <c r="BL5" s="1" t="s">
        <v>127</v>
      </c>
      <c r="BM5" s="1" t="s">
        <v>127</v>
      </c>
      <c r="BN5" s="1" t="s">
        <v>127</v>
      </c>
      <c r="BO5" s="1" t="s">
        <v>127</v>
      </c>
      <c r="BP5" s="1" t="s">
        <v>127</v>
      </c>
      <c r="BQ5" s="1" t="s">
        <v>127</v>
      </c>
      <c r="BR5" s="1" t="s">
        <v>127</v>
      </c>
      <c r="BS5" s="1" t="s">
        <v>127</v>
      </c>
      <c r="BT5" s="1" t="s">
        <v>127</v>
      </c>
      <c r="BU5" s="1" t="s">
        <v>127</v>
      </c>
      <c r="BV5" s="1" t="s">
        <v>127</v>
      </c>
      <c r="BW5" s="1" t="s">
        <v>69</v>
      </c>
      <c r="BX5" s="1" t="s">
        <v>127</v>
      </c>
      <c r="BY5" s="1" t="s">
        <v>71</v>
      </c>
      <c r="BZ5" s="1" t="s">
        <v>127</v>
      </c>
      <c r="CA5" s="1" t="s">
        <v>73</v>
      </c>
      <c r="CB5" s="1" t="s">
        <v>74</v>
      </c>
      <c r="CC5" s="1" t="s">
        <v>127</v>
      </c>
      <c r="CD5" s="1" t="s">
        <v>127</v>
      </c>
      <c r="CE5" s="1" t="s">
        <v>127</v>
      </c>
      <c r="CF5" s="1" t="s">
        <v>127</v>
      </c>
      <c r="CG5" s="1" t="s">
        <v>127</v>
      </c>
      <c r="CH5" s="1" t="s">
        <v>127</v>
      </c>
      <c r="CI5" s="1" t="s">
        <v>127</v>
      </c>
      <c r="CJ5" s="1" t="s">
        <v>81</v>
      </c>
      <c r="CK5" s="1" t="s">
        <v>127</v>
      </c>
      <c r="CL5" s="1" t="s">
        <v>83</v>
      </c>
      <c r="CM5" s="1" t="s">
        <v>84</v>
      </c>
      <c r="CN5" s="1" t="s">
        <v>127</v>
      </c>
      <c r="CO5" s="1" t="s">
        <v>191</v>
      </c>
      <c r="CP5" s="1" t="s">
        <v>127</v>
      </c>
      <c r="CQ5" s="1" t="s">
        <v>127</v>
      </c>
      <c r="CR5" s="1" t="s">
        <v>88</v>
      </c>
      <c r="CS5" s="1" t="s">
        <v>89</v>
      </c>
      <c r="CT5" s="1" t="s">
        <v>127</v>
      </c>
      <c r="CU5" s="1" t="s">
        <v>127</v>
      </c>
      <c r="CV5" s="1" t="s">
        <v>92</v>
      </c>
      <c r="CW5" s="1" t="s">
        <v>127</v>
      </c>
      <c r="CX5" s="1" t="s">
        <v>127</v>
      </c>
      <c r="CY5" s="1" t="s">
        <v>127</v>
      </c>
      <c r="CZ5" s="1" t="s">
        <v>96</v>
      </c>
      <c r="DA5" s="1" t="s">
        <v>127</v>
      </c>
      <c r="DB5" s="1" t="s">
        <v>127</v>
      </c>
      <c r="DC5" s="1" t="s">
        <v>98</v>
      </c>
      <c r="DD5" s="1" t="s">
        <v>99</v>
      </c>
      <c r="DE5" s="1" t="s">
        <v>100</v>
      </c>
      <c r="DF5" s="1" t="s">
        <v>127</v>
      </c>
      <c r="DG5" s="1" t="s">
        <v>102</v>
      </c>
      <c r="DH5" s="1" t="s">
        <v>127</v>
      </c>
      <c r="DI5" s="1" t="s">
        <v>104</v>
      </c>
      <c r="DJ5" s="1" t="s">
        <v>105</v>
      </c>
      <c r="DK5" s="1" t="s">
        <v>127</v>
      </c>
      <c r="DL5" s="1" t="s">
        <v>127</v>
      </c>
      <c r="DM5" s="1" t="s">
        <v>127</v>
      </c>
      <c r="DN5" s="1" t="s">
        <v>127</v>
      </c>
      <c r="DO5" s="1" t="s">
        <v>127</v>
      </c>
      <c r="DP5" s="1" t="s">
        <v>127</v>
      </c>
      <c r="DQ5" s="1" t="s">
        <v>127</v>
      </c>
      <c r="DR5" s="1" t="s">
        <v>127</v>
      </c>
      <c r="DS5" s="1" t="s">
        <v>127</v>
      </c>
      <c r="DT5" s="1" t="s">
        <v>113</v>
      </c>
      <c r="DU5" s="1" t="s">
        <v>127</v>
      </c>
      <c r="DV5" s="1" t="s">
        <v>127</v>
      </c>
      <c r="DW5" s="1" t="s">
        <v>127</v>
      </c>
      <c r="DX5" s="1" t="s">
        <v>127</v>
      </c>
      <c r="DY5" s="1" t="s">
        <v>127</v>
      </c>
      <c r="DZ5" s="1" t="s">
        <v>192</v>
      </c>
      <c r="EA5" s="1" t="s">
        <v>193</v>
      </c>
      <c r="EB5" s="1" t="s">
        <v>194</v>
      </c>
    </row>
    <row r="6" spans="1:132" x14ac:dyDescent="0.2">
      <c r="A6" s="1" t="s">
        <v>195</v>
      </c>
      <c r="B6" s="1" t="s">
        <v>196</v>
      </c>
      <c r="C6" s="1" t="s">
        <v>197</v>
      </c>
      <c r="D6" s="1" t="s">
        <v>198</v>
      </c>
      <c r="E6" s="2"/>
      <c r="F6" s="2" t="str">
        <f>HYPERLINK("https://www.facebook.com/passarinhovivencias/","https://www.facebook.com/passarinhovivencias/")</f>
        <v>https://www.facebook.com/passarinhovivencias/</v>
      </c>
      <c r="G6" s="1" t="s">
        <v>125</v>
      </c>
      <c r="H6" s="1" t="s">
        <v>199</v>
      </c>
      <c r="I6" s="1" t="s">
        <v>127</v>
      </c>
      <c r="J6" s="1" t="s">
        <v>187</v>
      </c>
      <c r="K6">
        <v>2018</v>
      </c>
      <c r="L6" s="1" t="s">
        <v>200</v>
      </c>
      <c r="M6" s="1" t="s">
        <v>127</v>
      </c>
      <c r="N6" s="1" t="s">
        <v>127</v>
      </c>
      <c r="O6" s="1" t="s">
        <v>127</v>
      </c>
      <c r="P6" s="1" t="s">
        <v>127</v>
      </c>
      <c r="Q6" s="1" t="s">
        <v>127</v>
      </c>
      <c r="R6" s="1" t="s">
        <v>127</v>
      </c>
      <c r="S6" s="1" t="s">
        <v>127</v>
      </c>
      <c r="T6" s="1" t="s">
        <v>127</v>
      </c>
      <c r="U6" s="1" t="s">
        <v>201</v>
      </c>
      <c r="V6" s="1" t="s">
        <v>127</v>
      </c>
      <c r="W6" s="1" t="s">
        <v>22</v>
      </c>
      <c r="X6" s="1" t="s">
        <v>127</v>
      </c>
      <c r="Y6" s="1" t="s">
        <v>127</v>
      </c>
      <c r="Z6" s="1" t="s">
        <v>127</v>
      </c>
      <c r="AA6" s="1" t="s">
        <v>127</v>
      </c>
      <c r="AB6" s="1" t="s">
        <v>127</v>
      </c>
      <c r="AC6" s="1" t="s">
        <v>127</v>
      </c>
      <c r="AD6" s="1" t="s">
        <v>202</v>
      </c>
      <c r="AE6" s="1" t="s">
        <v>127</v>
      </c>
      <c r="AF6" s="1" t="s">
        <v>202</v>
      </c>
      <c r="AG6" s="1" t="s">
        <v>196</v>
      </c>
      <c r="AH6" s="1" t="s">
        <v>203</v>
      </c>
      <c r="AI6" s="1" t="s">
        <v>127</v>
      </c>
      <c r="AJ6">
        <v>33</v>
      </c>
      <c r="AK6" s="1" t="s">
        <v>204</v>
      </c>
      <c r="AL6" s="1" t="s">
        <v>133</v>
      </c>
      <c r="AM6"/>
      <c r="AN6"/>
      <c r="AO6" s="1" t="s">
        <v>127</v>
      </c>
      <c r="AP6" s="1" t="s">
        <v>127</v>
      </c>
      <c r="AQ6" s="1" t="s">
        <v>127</v>
      </c>
      <c r="AR6"/>
      <c r="AS6">
        <v>6</v>
      </c>
      <c r="AT6" s="1" t="s">
        <v>127</v>
      </c>
      <c r="AU6" s="1" t="s">
        <v>127</v>
      </c>
      <c r="AV6" s="1" t="s">
        <v>127</v>
      </c>
      <c r="AW6" s="1" t="s">
        <v>127</v>
      </c>
      <c r="AX6" s="1" t="s">
        <v>127</v>
      </c>
      <c r="AY6" s="1" t="s">
        <v>127</v>
      </c>
      <c r="AZ6" s="1" t="s">
        <v>127</v>
      </c>
      <c r="BA6" s="1" t="s">
        <v>127</v>
      </c>
      <c r="BB6" s="1" t="s">
        <v>127</v>
      </c>
      <c r="BC6" s="1" t="s">
        <v>127</v>
      </c>
      <c r="BD6" s="1" t="s">
        <v>127</v>
      </c>
      <c r="BE6" s="1" t="s">
        <v>127</v>
      </c>
      <c r="BF6" s="1" t="s">
        <v>127</v>
      </c>
      <c r="BG6" s="1" t="s">
        <v>205</v>
      </c>
      <c r="BH6" s="1" t="s">
        <v>55</v>
      </c>
      <c r="BI6" s="1" t="s">
        <v>127</v>
      </c>
      <c r="BJ6" s="1" t="s">
        <v>57</v>
      </c>
      <c r="BK6" s="1" t="s">
        <v>58</v>
      </c>
      <c r="BL6" s="1" t="s">
        <v>127</v>
      </c>
      <c r="BM6" s="1" t="s">
        <v>127</v>
      </c>
      <c r="BN6" s="1" t="s">
        <v>127</v>
      </c>
      <c r="BO6" s="1" t="s">
        <v>127</v>
      </c>
      <c r="BP6" s="1" t="s">
        <v>127</v>
      </c>
      <c r="BQ6" s="1" t="s">
        <v>127</v>
      </c>
      <c r="BR6" s="1" t="s">
        <v>127</v>
      </c>
      <c r="BS6" s="1" t="s">
        <v>127</v>
      </c>
      <c r="BT6" s="1" t="s">
        <v>127</v>
      </c>
      <c r="BU6" s="1" t="s">
        <v>127</v>
      </c>
      <c r="BV6" s="1" t="s">
        <v>127</v>
      </c>
      <c r="BW6" s="1" t="s">
        <v>127</v>
      </c>
      <c r="BX6" s="1" t="s">
        <v>127</v>
      </c>
      <c r="BY6" s="1" t="s">
        <v>127</v>
      </c>
      <c r="BZ6" s="1" t="s">
        <v>127</v>
      </c>
      <c r="CA6" s="1" t="s">
        <v>127</v>
      </c>
      <c r="CB6" s="1" t="s">
        <v>127</v>
      </c>
      <c r="CC6" s="1" t="s">
        <v>127</v>
      </c>
      <c r="CD6" s="1" t="s">
        <v>127</v>
      </c>
      <c r="CE6" s="1" t="s">
        <v>127</v>
      </c>
      <c r="CF6" s="1" t="s">
        <v>206</v>
      </c>
      <c r="CG6" s="1" t="s">
        <v>127</v>
      </c>
      <c r="CH6" s="1" t="s">
        <v>79</v>
      </c>
      <c r="CI6" s="1" t="s">
        <v>127</v>
      </c>
      <c r="CJ6" s="1" t="s">
        <v>127</v>
      </c>
      <c r="CK6" s="1" t="s">
        <v>82</v>
      </c>
      <c r="CL6" s="1" t="s">
        <v>127</v>
      </c>
      <c r="CM6" s="1" t="s">
        <v>127</v>
      </c>
      <c r="CN6" s="1" t="s">
        <v>127</v>
      </c>
      <c r="CO6" s="1" t="s">
        <v>207</v>
      </c>
      <c r="CP6" s="1" t="s">
        <v>127</v>
      </c>
      <c r="CQ6" s="1" t="s">
        <v>127</v>
      </c>
      <c r="CR6" s="1" t="s">
        <v>127</v>
      </c>
      <c r="CS6" s="1" t="s">
        <v>127</v>
      </c>
      <c r="CT6" s="1" t="s">
        <v>127</v>
      </c>
      <c r="CU6" s="1" t="s">
        <v>127</v>
      </c>
      <c r="CV6" s="1" t="s">
        <v>127</v>
      </c>
      <c r="CW6" s="1" t="s">
        <v>127</v>
      </c>
      <c r="CX6" s="1" t="s">
        <v>127</v>
      </c>
      <c r="CY6" s="1" t="s">
        <v>127</v>
      </c>
      <c r="CZ6" s="1" t="s">
        <v>96</v>
      </c>
      <c r="DA6" s="1" t="s">
        <v>127</v>
      </c>
      <c r="DB6" s="1" t="s">
        <v>127</v>
      </c>
      <c r="DC6" s="1" t="s">
        <v>127</v>
      </c>
      <c r="DD6" s="1" t="s">
        <v>127</v>
      </c>
      <c r="DE6" s="1" t="s">
        <v>127</v>
      </c>
      <c r="DF6" s="1" t="s">
        <v>101</v>
      </c>
      <c r="DG6" s="1" t="s">
        <v>127</v>
      </c>
      <c r="DH6" s="1" t="s">
        <v>127</v>
      </c>
      <c r="DI6" s="1" t="s">
        <v>127</v>
      </c>
      <c r="DJ6" s="1" t="s">
        <v>105</v>
      </c>
      <c r="DK6" s="1" t="s">
        <v>208</v>
      </c>
      <c r="DL6" s="1" t="s">
        <v>127</v>
      </c>
      <c r="DM6" s="1" t="s">
        <v>107</v>
      </c>
      <c r="DN6" s="1" t="s">
        <v>127</v>
      </c>
      <c r="DO6" s="1" t="s">
        <v>127</v>
      </c>
      <c r="DP6" s="1" t="s">
        <v>127</v>
      </c>
      <c r="DQ6" s="1" t="s">
        <v>127</v>
      </c>
      <c r="DR6" s="1" t="s">
        <v>127</v>
      </c>
      <c r="DS6" s="1" t="s">
        <v>127</v>
      </c>
      <c r="DT6" s="1" t="s">
        <v>127</v>
      </c>
      <c r="DU6" s="1" t="s">
        <v>127</v>
      </c>
      <c r="DV6" s="1" t="s">
        <v>209</v>
      </c>
      <c r="DW6" s="1" t="s">
        <v>210</v>
      </c>
      <c r="DX6" s="1" t="s">
        <v>127</v>
      </c>
      <c r="DY6" s="1" t="s">
        <v>127</v>
      </c>
      <c r="DZ6" s="1" t="s">
        <v>211</v>
      </c>
      <c r="EA6" s="1" t="s">
        <v>212</v>
      </c>
      <c r="EB6" s="1" t="s">
        <v>213</v>
      </c>
    </row>
    <row r="7" spans="1:132" x14ac:dyDescent="0.2">
      <c r="A7" s="1" t="s">
        <v>214</v>
      </c>
      <c r="B7" s="1" t="s">
        <v>215</v>
      </c>
      <c r="C7" s="1" t="s">
        <v>216</v>
      </c>
      <c r="D7" s="1" t="s">
        <v>217</v>
      </c>
      <c r="E7" s="2" t="str">
        <f>HYPERLINK("https://www.amobici.org.br","https://www.amobici.org.br")</f>
        <v>https://www.amobici.org.br</v>
      </c>
      <c r="F7" s="2" t="str">
        <f>HYPERLINK("https://www.facebook/amobici.fpolis","https://www.facebook/amobici.fpolis")</f>
        <v>https://www.facebook/amobici.fpolis</v>
      </c>
      <c r="G7" s="1" t="s">
        <v>218</v>
      </c>
      <c r="H7" s="1" t="s">
        <v>219</v>
      </c>
      <c r="I7" s="1" t="s">
        <v>220</v>
      </c>
      <c r="J7" s="1" t="s">
        <v>150</v>
      </c>
      <c r="K7">
        <v>2017</v>
      </c>
      <c r="L7" s="1" t="s">
        <v>221</v>
      </c>
      <c r="M7" s="1" t="s">
        <v>127</v>
      </c>
      <c r="N7" s="1" t="s">
        <v>127</v>
      </c>
      <c r="O7" s="1" t="s">
        <v>127</v>
      </c>
      <c r="P7" s="1" t="s">
        <v>127</v>
      </c>
      <c r="Q7" s="1" t="s">
        <v>127</v>
      </c>
      <c r="R7" s="1" t="s">
        <v>127</v>
      </c>
      <c r="S7" s="1" t="s">
        <v>18</v>
      </c>
      <c r="T7" s="1" t="s">
        <v>127</v>
      </c>
      <c r="U7" s="1" t="s">
        <v>127</v>
      </c>
      <c r="V7" s="1" t="s">
        <v>127</v>
      </c>
      <c r="W7" s="1" t="s">
        <v>22</v>
      </c>
      <c r="X7" s="1" t="s">
        <v>127</v>
      </c>
      <c r="Y7" s="1" t="s">
        <v>127</v>
      </c>
      <c r="Z7" s="1" t="s">
        <v>127</v>
      </c>
      <c r="AA7" s="1" t="s">
        <v>127</v>
      </c>
      <c r="AB7" s="1" t="s">
        <v>127</v>
      </c>
      <c r="AC7" s="1" t="s">
        <v>222</v>
      </c>
      <c r="AD7" s="1" t="s">
        <v>127</v>
      </c>
      <c r="AE7" s="1" t="s">
        <v>222</v>
      </c>
      <c r="AF7" s="1" t="s">
        <v>127</v>
      </c>
      <c r="AG7" s="1" t="s">
        <v>215</v>
      </c>
      <c r="AH7" s="1" t="s">
        <v>131</v>
      </c>
      <c r="AI7" s="1" t="s">
        <v>127</v>
      </c>
      <c r="AJ7">
        <v>65</v>
      </c>
      <c r="AK7" s="1" t="s">
        <v>223</v>
      </c>
      <c r="AL7" s="1" t="s">
        <v>172</v>
      </c>
      <c r="AM7">
        <v>0</v>
      </c>
      <c r="AN7">
        <v>12</v>
      </c>
      <c r="AO7" s="1" t="s">
        <v>127</v>
      </c>
      <c r="AP7" s="1" t="s">
        <v>127</v>
      </c>
      <c r="AQ7" s="1" t="s">
        <v>39</v>
      </c>
      <c r="AR7">
        <v>0</v>
      </c>
      <c r="AS7">
        <v>17</v>
      </c>
      <c r="AT7" s="1" t="s">
        <v>127</v>
      </c>
      <c r="AU7" s="1" t="s">
        <v>127</v>
      </c>
      <c r="AV7" s="1" t="s">
        <v>127</v>
      </c>
      <c r="AW7" s="1" t="s">
        <v>45</v>
      </c>
      <c r="AX7" s="1" t="s">
        <v>46</v>
      </c>
      <c r="AY7" s="1" t="s">
        <v>127</v>
      </c>
      <c r="AZ7" s="1" t="s">
        <v>127</v>
      </c>
      <c r="BA7" s="1" t="s">
        <v>127</v>
      </c>
      <c r="BB7" s="1" t="s">
        <v>127</v>
      </c>
      <c r="BC7" s="1" t="s">
        <v>127</v>
      </c>
      <c r="BD7" s="1" t="s">
        <v>52</v>
      </c>
      <c r="BE7" s="1" t="s">
        <v>127</v>
      </c>
      <c r="BF7" s="1" t="s">
        <v>127</v>
      </c>
      <c r="BG7" s="1" t="s">
        <v>127</v>
      </c>
      <c r="BH7" s="1" t="s">
        <v>127</v>
      </c>
      <c r="BI7" s="1" t="s">
        <v>127</v>
      </c>
      <c r="BJ7" s="1" t="s">
        <v>127</v>
      </c>
      <c r="BK7" s="1" t="s">
        <v>58</v>
      </c>
      <c r="BL7" s="1" t="s">
        <v>127</v>
      </c>
      <c r="BM7" s="1" t="s">
        <v>127</v>
      </c>
      <c r="BN7" s="1" t="s">
        <v>127</v>
      </c>
      <c r="BO7" s="1" t="s">
        <v>127</v>
      </c>
      <c r="BP7" s="1" t="s">
        <v>127</v>
      </c>
      <c r="BQ7" s="1" t="s">
        <v>64</v>
      </c>
      <c r="BR7" s="1" t="s">
        <v>127</v>
      </c>
      <c r="BS7" s="1" t="s">
        <v>127</v>
      </c>
      <c r="BT7" s="1" t="s">
        <v>67</v>
      </c>
      <c r="BU7" s="1" t="s">
        <v>127</v>
      </c>
      <c r="BV7" s="1" t="s">
        <v>127</v>
      </c>
      <c r="BW7" s="1" t="s">
        <v>69</v>
      </c>
      <c r="BX7" s="1" t="s">
        <v>127</v>
      </c>
      <c r="BY7" s="1" t="s">
        <v>127</v>
      </c>
      <c r="BZ7" s="1" t="s">
        <v>127</v>
      </c>
      <c r="CA7" s="1" t="s">
        <v>127</v>
      </c>
      <c r="CB7" s="1" t="s">
        <v>127</v>
      </c>
      <c r="CC7" s="1" t="s">
        <v>127</v>
      </c>
      <c r="CD7" s="1" t="s">
        <v>127</v>
      </c>
      <c r="CE7" s="1" t="s">
        <v>127</v>
      </c>
      <c r="CF7" s="1" t="s">
        <v>127</v>
      </c>
      <c r="CG7" s="1" t="s">
        <v>127</v>
      </c>
      <c r="CH7" s="1" t="s">
        <v>127</v>
      </c>
      <c r="CI7" s="1" t="s">
        <v>127</v>
      </c>
      <c r="CJ7" s="1" t="s">
        <v>81</v>
      </c>
      <c r="CK7" s="1" t="s">
        <v>127</v>
      </c>
      <c r="CL7" s="1" t="s">
        <v>127</v>
      </c>
      <c r="CM7" s="1" t="s">
        <v>127</v>
      </c>
      <c r="CN7" s="1" t="s">
        <v>127</v>
      </c>
      <c r="CO7" s="1" t="s">
        <v>224</v>
      </c>
      <c r="CP7" s="1" t="s">
        <v>225</v>
      </c>
      <c r="CQ7" s="1" t="s">
        <v>127</v>
      </c>
      <c r="CR7" s="1" t="s">
        <v>127</v>
      </c>
      <c r="CS7" s="1" t="s">
        <v>89</v>
      </c>
      <c r="CT7" s="1" t="s">
        <v>127</v>
      </c>
      <c r="CU7" s="1" t="s">
        <v>127</v>
      </c>
      <c r="CV7" s="1" t="s">
        <v>127</v>
      </c>
      <c r="CW7" s="1" t="s">
        <v>127</v>
      </c>
      <c r="CX7" s="1" t="s">
        <v>127</v>
      </c>
      <c r="CY7" s="1" t="s">
        <v>127</v>
      </c>
      <c r="CZ7" s="1" t="s">
        <v>96</v>
      </c>
      <c r="DA7" s="1" t="s">
        <v>127</v>
      </c>
      <c r="DB7" s="1" t="s">
        <v>127</v>
      </c>
      <c r="DC7" s="1" t="s">
        <v>127</v>
      </c>
      <c r="DD7" s="1" t="s">
        <v>127</v>
      </c>
      <c r="DE7" s="1" t="s">
        <v>127</v>
      </c>
      <c r="DF7" s="1" t="s">
        <v>127</v>
      </c>
      <c r="DG7" s="1" t="s">
        <v>102</v>
      </c>
      <c r="DH7" s="1" t="s">
        <v>103</v>
      </c>
      <c r="DI7" s="1" t="s">
        <v>104</v>
      </c>
      <c r="DJ7" s="1" t="s">
        <v>105</v>
      </c>
      <c r="DK7" s="1" t="s">
        <v>127</v>
      </c>
      <c r="DL7" s="1" t="s">
        <v>127</v>
      </c>
      <c r="DM7" s="1" t="s">
        <v>107</v>
      </c>
      <c r="DN7" s="1" t="s">
        <v>127</v>
      </c>
      <c r="DO7" s="1" t="s">
        <v>108</v>
      </c>
      <c r="DP7" s="1" t="s">
        <v>109</v>
      </c>
      <c r="DQ7" s="1" t="s">
        <v>110</v>
      </c>
      <c r="DR7" s="1" t="s">
        <v>127</v>
      </c>
      <c r="DS7" s="1" t="s">
        <v>127</v>
      </c>
      <c r="DT7" s="1" t="s">
        <v>127</v>
      </c>
      <c r="DU7" s="1" t="s">
        <v>127</v>
      </c>
      <c r="DV7" s="1" t="s">
        <v>226</v>
      </c>
      <c r="DW7" s="1" t="s">
        <v>227</v>
      </c>
      <c r="DX7" s="1" t="s">
        <v>228</v>
      </c>
      <c r="DY7" s="1" t="s">
        <v>127</v>
      </c>
      <c r="DZ7" s="1" t="s">
        <v>229</v>
      </c>
      <c r="EA7" s="1" t="s">
        <v>230</v>
      </c>
      <c r="EB7" s="1" t="s">
        <v>231</v>
      </c>
    </row>
    <row r="8" spans="1:132" x14ac:dyDescent="0.2">
      <c r="A8" s="1" t="s">
        <v>232</v>
      </c>
      <c r="B8" s="1" t="s">
        <v>233</v>
      </c>
      <c r="C8" s="1" t="s">
        <v>234</v>
      </c>
      <c r="D8" s="1" t="s">
        <v>235</v>
      </c>
      <c r="E8" s="2" t="str">
        <f>HYPERLINK("https://www.iabsp.org.br","https://www.iabsp.org.br")</f>
        <v>https://www.iabsp.org.br</v>
      </c>
      <c r="F8" s="2" t="str">
        <f>HYPERLINK("https://www.facebook.com/IABSP","https://www.facebook.com/IABSP")</f>
        <v>https://www.facebook.com/IABSP</v>
      </c>
      <c r="G8" s="1" t="s">
        <v>185</v>
      </c>
      <c r="H8" s="1" t="s">
        <v>186</v>
      </c>
      <c r="I8" s="1" t="s">
        <v>236</v>
      </c>
      <c r="J8" s="1" t="s">
        <v>150</v>
      </c>
      <c r="K8">
        <v>1943</v>
      </c>
      <c r="L8" s="1" t="s">
        <v>237</v>
      </c>
      <c r="M8" s="1" t="s">
        <v>12</v>
      </c>
      <c r="N8" s="1" t="s">
        <v>127</v>
      </c>
      <c r="O8" s="1" t="s">
        <v>127</v>
      </c>
      <c r="P8" s="1" t="s">
        <v>127</v>
      </c>
      <c r="Q8" s="1" t="s">
        <v>127</v>
      </c>
      <c r="R8" s="1" t="s">
        <v>127</v>
      </c>
      <c r="S8" s="1" t="s">
        <v>127</v>
      </c>
      <c r="T8" s="1" t="s">
        <v>127</v>
      </c>
      <c r="U8" s="1" t="s">
        <v>127</v>
      </c>
      <c r="V8" s="1" t="s">
        <v>127</v>
      </c>
      <c r="W8" s="1" t="s">
        <v>127</v>
      </c>
      <c r="X8" s="1" t="s">
        <v>127</v>
      </c>
      <c r="Y8" s="1" t="s">
        <v>127</v>
      </c>
      <c r="Z8" s="1" t="s">
        <v>127</v>
      </c>
      <c r="AA8" s="1" t="s">
        <v>26</v>
      </c>
      <c r="AB8" s="1" t="s">
        <v>127</v>
      </c>
      <c r="AC8" s="1" t="s">
        <v>222</v>
      </c>
      <c r="AD8" s="1" t="s">
        <v>127</v>
      </c>
      <c r="AE8" s="1" t="s">
        <v>222</v>
      </c>
      <c r="AF8" s="1" t="s">
        <v>127</v>
      </c>
      <c r="AG8" s="1" t="s">
        <v>238</v>
      </c>
      <c r="AH8" s="1" t="s">
        <v>131</v>
      </c>
      <c r="AI8" s="1" t="s">
        <v>127</v>
      </c>
      <c r="AJ8">
        <v>31</v>
      </c>
      <c r="AK8" s="1" t="s">
        <v>239</v>
      </c>
      <c r="AL8" s="1" t="s">
        <v>133</v>
      </c>
      <c r="AM8">
        <v>2</v>
      </c>
      <c r="AN8">
        <v>15</v>
      </c>
      <c r="AO8" s="1" t="s">
        <v>37</v>
      </c>
      <c r="AP8" s="1" t="s">
        <v>127</v>
      </c>
      <c r="AQ8" s="1" t="s">
        <v>39</v>
      </c>
      <c r="AR8">
        <v>10</v>
      </c>
      <c r="AS8">
        <v>20</v>
      </c>
      <c r="AT8" s="1" t="s">
        <v>127</v>
      </c>
      <c r="AU8" s="1" t="s">
        <v>127</v>
      </c>
      <c r="AV8" s="1" t="s">
        <v>44</v>
      </c>
      <c r="AW8" s="1" t="s">
        <v>45</v>
      </c>
      <c r="AX8" s="1" t="s">
        <v>46</v>
      </c>
      <c r="AY8" s="1" t="s">
        <v>127</v>
      </c>
      <c r="AZ8" s="1" t="s">
        <v>48</v>
      </c>
      <c r="BA8" s="1" t="s">
        <v>127</v>
      </c>
      <c r="BB8" s="1" t="s">
        <v>50</v>
      </c>
      <c r="BC8" s="1" t="s">
        <v>127</v>
      </c>
      <c r="BD8" s="1" t="s">
        <v>52</v>
      </c>
      <c r="BE8" s="1" t="s">
        <v>127</v>
      </c>
      <c r="BF8" s="1" t="s">
        <v>127</v>
      </c>
      <c r="BG8" s="1" t="s">
        <v>240</v>
      </c>
      <c r="BH8" s="1" t="s">
        <v>127</v>
      </c>
      <c r="BI8" s="1" t="s">
        <v>56</v>
      </c>
      <c r="BJ8" s="1" t="s">
        <v>57</v>
      </c>
      <c r="BK8" s="1" t="s">
        <v>58</v>
      </c>
      <c r="BL8" s="1" t="s">
        <v>127</v>
      </c>
      <c r="BM8" s="1" t="s">
        <v>127</v>
      </c>
      <c r="BN8" s="1" t="s">
        <v>127</v>
      </c>
      <c r="BO8" s="1" t="s">
        <v>127</v>
      </c>
      <c r="BP8" s="1" t="s">
        <v>127</v>
      </c>
      <c r="BQ8" s="1" t="s">
        <v>64</v>
      </c>
      <c r="BR8" s="1" t="s">
        <v>127</v>
      </c>
      <c r="BS8" s="1" t="s">
        <v>127</v>
      </c>
      <c r="BT8" s="1" t="s">
        <v>127</v>
      </c>
      <c r="BU8" s="1" t="s">
        <v>127</v>
      </c>
      <c r="BV8" s="1" t="s">
        <v>68</v>
      </c>
      <c r="BW8" s="1" t="s">
        <v>127</v>
      </c>
      <c r="BX8" s="1" t="s">
        <v>127</v>
      </c>
      <c r="BY8" s="1" t="s">
        <v>127</v>
      </c>
      <c r="BZ8" s="1" t="s">
        <v>127</v>
      </c>
      <c r="CA8" s="1" t="s">
        <v>127</v>
      </c>
      <c r="CB8" s="1" t="s">
        <v>74</v>
      </c>
      <c r="CC8" s="1" t="s">
        <v>127</v>
      </c>
      <c r="CD8" s="1" t="s">
        <v>127</v>
      </c>
      <c r="CE8" s="1" t="s">
        <v>127</v>
      </c>
      <c r="CF8" s="1" t="s">
        <v>127</v>
      </c>
      <c r="CG8" s="1" t="s">
        <v>127</v>
      </c>
      <c r="CH8" s="1" t="s">
        <v>79</v>
      </c>
      <c r="CI8" s="1" t="s">
        <v>127</v>
      </c>
      <c r="CJ8" s="1" t="s">
        <v>127</v>
      </c>
      <c r="CK8" s="1" t="s">
        <v>82</v>
      </c>
      <c r="CL8" s="1" t="s">
        <v>127</v>
      </c>
      <c r="CM8" s="1" t="s">
        <v>127</v>
      </c>
      <c r="CN8" s="1" t="s">
        <v>241</v>
      </c>
      <c r="CO8" s="1" t="s">
        <v>242</v>
      </c>
      <c r="CP8" s="1" t="s">
        <v>243</v>
      </c>
      <c r="CQ8" s="1" t="s">
        <v>127</v>
      </c>
      <c r="CR8" s="1" t="s">
        <v>127</v>
      </c>
      <c r="CS8" s="1" t="s">
        <v>89</v>
      </c>
      <c r="CT8" s="1" t="s">
        <v>127</v>
      </c>
      <c r="CU8" s="1" t="s">
        <v>127</v>
      </c>
      <c r="CV8" s="1" t="s">
        <v>127</v>
      </c>
      <c r="CW8" s="1" t="s">
        <v>127</v>
      </c>
      <c r="CX8" s="1" t="s">
        <v>127</v>
      </c>
      <c r="CY8" s="1" t="s">
        <v>127</v>
      </c>
      <c r="CZ8" s="1" t="s">
        <v>96</v>
      </c>
      <c r="DA8" s="1" t="s">
        <v>127</v>
      </c>
      <c r="DB8" s="1" t="s">
        <v>127</v>
      </c>
      <c r="DC8" s="1" t="s">
        <v>127</v>
      </c>
      <c r="DD8" s="1" t="s">
        <v>99</v>
      </c>
      <c r="DE8" s="1" t="s">
        <v>127</v>
      </c>
      <c r="DF8" s="1" t="s">
        <v>101</v>
      </c>
      <c r="DG8" s="1" t="s">
        <v>102</v>
      </c>
      <c r="DH8" s="1" t="s">
        <v>127</v>
      </c>
      <c r="DI8" s="1" t="s">
        <v>104</v>
      </c>
      <c r="DJ8" s="1" t="s">
        <v>105</v>
      </c>
      <c r="DK8" s="1" t="s">
        <v>127</v>
      </c>
      <c r="DL8" s="1" t="s">
        <v>106</v>
      </c>
      <c r="DM8" s="1" t="s">
        <v>107</v>
      </c>
      <c r="DN8" s="1" t="s">
        <v>127</v>
      </c>
      <c r="DO8" s="1" t="s">
        <v>127</v>
      </c>
      <c r="DP8" s="1" t="s">
        <v>109</v>
      </c>
      <c r="DQ8" s="1" t="s">
        <v>110</v>
      </c>
      <c r="DR8" s="1" t="s">
        <v>127</v>
      </c>
      <c r="DS8" s="1" t="s">
        <v>127</v>
      </c>
      <c r="DT8" s="1" t="s">
        <v>127</v>
      </c>
      <c r="DU8" s="1" t="s">
        <v>127</v>
      </c>
      <c r="DV8" s="1" t="s">
        <v>244</v>
      </c>
      <c r="DW8" s="1" t="s">
        <v>245</v>
      </c>
      <c r="DX8" s="1" t="s">
        <v>245</v>
      </c>
      <c r="DY8" s="1" t="s">
        <v>127</v>
      </c>
      <c r="DZ8" s="1" t="s">
        <v>246</v>
      </c>
      <c r="EA8" s="1" t="s">
        <v>247</v>
      </c>
      <c r="EB8" s="1" t="s">
        <v>248</v>
      </c>
    </row>
    <row r="9" spans="1:132" x14ac:dyDescent="0.2">
      <c r="A9" s="1" t="s">
        <v>249</v>
      </c>
      <c r="B9" s="1" t="s">
        <v>250</v>
      </c>
      <c r="C9" s="1" t="s">
        <v>251</v>
      </c>
      <c r="D9" s="1" t="s">
        <v>252</v>
      </c>
      <c r="E9" s="2" t="str">
        <f>HYPERLINK("http://janeswalk.org/brazil/aracaju/","http://janeswalk.org/brazil/aracaju/")</f>
        <v>http://janeswalk.org/brazil/aracaju/</v>
      </c>
      <c r="F9" s="2" t="str">
        <f>HYPERLINK("https://www.facebook.com/janeswalkaracaju","https://www.facebook.com/janeswalkaracaju")</f>
        <v>https://www.facebook.com/janeswalkaracaju</v>
      </c>
      <c r="G9" s="1" t="s">
        <v>253</v>
      </c>
      <c r="H9" s="1" t="s">
        <v>254</v>
      </c>
      <c r="I9" s="1" t="s">
        <v>127</v>
      </c>
      <c r="J9" s="1" t="s">
        <v>128</v>
      </c>
      <c r="K9">
        <v>2016</v>
      </c>
      <c r="L9" s="1" t="s">
        <v>255</v>
      </c>
      <c r="M9" s="1" t="s">
        <v>12</v>
      </c>
      <c r="N9" s="1" t="s">
        <v>127</v>
      </c>
      <c r="O9" s="1" t="s">
        <v>127</v>
      </c>
      <c r="P9" s="1" t="s">
        <v>127</v>
      </c>
      <c r="Q9" s="1" t="s">
        <v>127</v>
      </c>
      <c r="R9" s="1" t="s">
        <v>127</v>
      </c>
      <c r="S9" s="1" t="s">
        <v>127</v>
      </c>
      <c r="T9" s="1" t="s">
        <v>127</v>
      </c>
      <c r="U9" s="1" t="s">
        <v>127</v>
      </c>
      <c r="V9" s="1" t="s">
        <v>21</v>
      </c>
      <c r="W9" s="1" t="s">
        <v>22</v>
      </c>
      <c r="X9" s="1" t="s">
        <v>127</v>
      </c>
      <c r="Y9" s="1" t="s">
        <v>127</v>
      </c>
      <c r="Z9" s="1" t="s">
        <v>127</v>
      </c>
      <c r="AA9" s="1" t="s">
        <v>127</v>
      </c>
      <c r="AB9" s="1" t="s">
        <v>127</v>
      </c>
      <c r="AC9" s="1" t="s">
        <v>256</v>
      </c>
      <c r="AD9" s="1" t="s">
        <v>127</v>
      </c>
      <c r="AE9" s="1" t="s">
        <v>256</v>
      </c>
      <c r="AF9" s="1" t="s">
        <v>127</v>
      </c>
      <c r="AG9" s="1" t="s">
        <v>257</v>
      </c>
      <c r="AH9" s="1" t="s">
        <v>203</v>
      </c>
      <c r="AI9" s="1" t="s">
        <v>127</v>
      </c>
      <c r="AJ9">
        <v>38</v>
      </c>
      <c r="AK9" s="1" t="s">
        <v>258</v>
      </c>
      <c r="AL9" s="1" t="s">
        <v>133</v>
      </c>
      <c r="AM9">
        <v>1</v>
      </c>
      <c r="AN9">
        <v>1</v>
      </c>
      <c r="AO9" s="1" t="s">
        <v>127</v>
      </c>
      <c r="AP9" s="1" t="s">
        <v>127</v>
      </c>
      <c r="AQ9" s="1" t="s">
        <v>39</v>
      </c>
      <c r="AR9">
        <v>5</v>
      </c>
      <c r="AS9">
        <v>2</v>
      </c>
      <c r="AT9" s="1" t="s">
        <v>127</v>
      </c>
      <c r="AU9" s="1" t="s">
        <v>127</v>
      </c>
      <c r="AV9" s="1" t="s">
        <v>127</v>
      </c>
      <c r="AW9" s="1" t="s">
        <v>127</v>
      </c>
      <c r="AX9" s="1" t="s">
        <v>127</v>
      </c>
      <c r="AY9" s="1" t="s">
        <v>127</v>
      </c>
      <c r="AZ9" s="1" t="s">
        <v>127</v>
      </c>
      <c r="BA9" s="1" t="s">
        <v>127</v>
      </c>
      <c r="BB9" s="1" t="s">
        <v>127</v>
      </c>
      <c r="BC9" s="1" t="s">
        <v>127</v>
      </c>
      <c r="BD9" s="1" t="s">
        <v>52</v>
      </c>
      <c r="BE9" s="1" t="s">
        <v>127</v>
      </c>
      <c r="BF9" s="1" t="s">
        <v>127</v>
      </c>
      <c r="BG9" s="1" t="s">
        <v>127</v>
      </c>
      <c r="BH9" s="1" t="s">
        <v>127</v>
      </c>
      <c r="BI9" s="1" t="s">
        <v>127</v>
      </c>
      <c r="BJ9" s="1" t="s">
        <v>127</v>
      </c>
      <c r="BK9" s="1" t="s">
        <v>58</v>
      </c>
      <c r="BL9" s="1" t="s">
        <v>127</v>
      </c>
      <c r="BM9" s="1" t="s">
        <v>127</v>
      </c>
      <c r="BN9" s="1" t="s">
        <v>127</v>
      </c>
      <c r="BO9" s="1" t="s">
        <v>127</v>
      </c>
      <c r="BP9" s="1" t="s">
        <v>127</v>
      </c>
      <c r="BQ9" s="1" t="s">
        <v>127</v>
      </c>
      <c r="BR9" s="1" t="s">
        <v>127</v>
      </c>
      <c r="BS9" s="1" t="s">
        <v>127</v>
      </c>
      <c r="BT9" s="1" t="s">
        <v>127</v>
      </c>
      <c r="BU9" s="1" t="s">
        <v>127</v>
      </c>
      <c r="BV9" s="1" t="s">
        <v>68</v>
      </c>
      <c r="BW9" s="1" t="s">
        <v>127</v>
      </c>
      <c r="BX9" s="1" t="s">
        <v>70</v>
      </c>
      <c r="BY9" s="1" t="s">
        <v>71</v>
      </c>
      <c r="BZ9" s="1" t="s">
        <v>72</v>
      </c>
      <c r="CA9" s="1" t="s">
        <v>127</v>
      </c>
      <c r="CB9" s="1" t="s">
        <v>74</v>
      </c>
      <c r="CC9" s="1" t="s">
        <v>75</v>
      </c>
      <c r="CD9" s="1" t="s">
        <v>127</v>
      </c>
      <c r="CE9" s="1" t="s">
        <v>127</v>
      </c>
      <c r="CF9" s="1" t="s">
        <v>127</v>
      </c>
      <c r="CG9" s="1" t="s">
        <v>127</v>
      </c>
      <c r="CH9" s="1" t="s">
        <v>79</v>
      </c>
      <c r="CI9" s="1" t="s">
        <v>127</v>
      </c>
      <c r="CJ9" s="1" t="s">
        <v>127</v>
      </c>
      <c r="CK9" s="1" t="s">
        <v>82</v>
      </c>
      <c r="CL9" s="1" t="s">
        <v>127</v>
      </c>
      <c r="CM9" s="1" t="s">
        <v>84</v>
      </c>
      <c r="CN9" s="1" t="s">
        <v>127</v>
      </c>
      <c r="CO9" s="1" t="s">
        <v>259</v>
      </c>
      <c r="CP9" s="1" t="s">
        <v>127</v>
      </c>
      <c r="CQ9" s="1" t="s">
        <v>127</v>
      </c>
      <c r="CR9" s="1" t="s">
        <v>127</v>
      </c>
      <c r="CS9" s="1" t="s">
        <v>89</v>
      </c>
      <c r="CT9" s="1" t="s">
        <v>127</v>
      </c>
      <c r="CU9" s="1" t="s">
        <v>127</v>
      </c>
      <c r="CV9" s="1" t="s">
        <v>92</v>
      </c>
      <c r="CW9" s="1" t="s">
        <v>127</v>
      </c>
      <c r="CX9" s="1" t="s">
        <v>127</v>
      </c>
      <c r="CY9" s="1" t="s">
        <v>127</v>
      </c>
      <c r="CZ9" s="1" t="s">
        <v>127</v>
      </c>
      <c r="DA9" s="1" t="s">
        <v>127</v>
      </c>
      <c r="DB9" s="1" t="s">
        <v>127</v>
      </c>
      <c r="DC9" s="1" t="s">
        <v>98</v>
      </c>
      <c r="DD9" s="1" t="s">
        <v>127</v>
      </c>
      <c r="DE9" s="1" t="s">
        <v>127</v>
      </c>
      <c r="DF9" s="1" t="s">
        <v>101</v>
      </c>
      <c r="DG9" s="1" t="s">
        <v>127</v>
      </c>
      <c r="DH9" s="1" t="s">
        <v>103</v>
      </c>
      <c r="DI9" s="1" t="s">
        <v>127</v>
      </c>
      <c r="DJ9" s="1" t="s">
        <v>105</v>
      </c>
      <c r="DK9" s="1" t="s">
        <v>127</v>
      </c>
      <c r="DL9" s="1" t="s">
        <v>127</v>
      </c>
      <c r="DM9" s="1" t="s">
        <v>107</v>
      </c>
      <c r="DN9" s="1" t="s">
        <v>127</v>
      </c>
      <c r="DO9" s="1" t="s">
        <v>127</v>
      </c>
      <c r="DP9" s="1" t="s">
        <v>109</v>
      </c>
      <c r="DQ9" s="1" t="s">
        <v>127</v>
      </c>
      <c r="DR9" s="1" t="s">
        <v>127</v>
      </c>
      <c r="DS9" s="1" t="s">
        <v>112</v>
      </c>
      <c r="DT9" s="1" t="s">
        <v>127</v>
      </c>
      <c r="DU9" s="1" t="s">
        <v>127</v>
      </c>
      <c r="DV9" s="1" t="s">
        <v>260</v>
      </c>
      <c r="DW9" s="1" t="s">
        <v>127</v>
      </c>
      <c r="DX9" s="1" t="s">
        <v>127</v>
      </c>
      <c r="DY9" s="1" t="s">
        <v>261</v>
      </c>
      <c r="DZ9" s="1" t="s">
        <v>262</v>
      </c>
      <c r="EA9" s="1" t="s">
        <v>263</v>
      </c>
      <c r="EB9" s="1" t="s">
        <v>264</v>
      </c>
    </row>
    <row r="10" spans="1:132" x14ac:dyDescent="0.2">
      <c r="A10" s="1" t="s">
        <v>265</v>
      </c>
      <c r="B10" s="1" t="s">
        <v>266</v>
      </c>
      <c r="C10" s="1" t="s">
        <v>267</v>
      </c>
      <c r="D10" s="1" t="s">
        <v>268</v>
      </c>
      <c r="E10" s="2" t="str">
        <f>HYPERLINK("http://www.facebook.com/paginajpqq/","http://www.facebook.com/paginajpqq/")</f>
        <v>http://www.facebook.com/paginajpqq/</v>
      </c>
      <c r="F10" s="2" t="str">
        <f>HYPERLINK("http://www.facebook.com/paginajpqq/","http://www.facebook.com/paginajpqq/")</f>
        <v>http://www.facebook.com/paginajpqq/</v>
      </c>
      <c r="G10" s="1" t="s">
        <v>269</v>
      </c>
      <c r="H10" s="1" t="s">
        <v>270</v>
      </c>
      <c r="I10" s="1" t="s">
        <v>127</v>
      </c>
      <c r="J10" s="1" t="s">
        <v>150</v>
      </c>
      <c r="K10">
        <v>2013</v>
      </c>
      <c r="L10" s="1" t="s">
        <v>271</v>
      </c>
      <c r="M10" s="1" t="s">
        <v>12</v>
      </c>
      <c r="N10" s="1" t="s">
        <v>127</v>
      </c>
      <c r="O10" s="1" t="s">
        <v>127</v>
      </c>
      <c r="P10" s="1" t="s">
        <v>127</v>
      </c>
      <c r="Q10" s="1" t="s">
        <v>127</v>
      </c>
      <c r="R10" s="1" t="s">
        <v>127</v>
      </c>
      <c r="S10" s="1" t="s">
        <v>18</v>
      </c>
      <c r="T10" s="1" t="s">
        <v>127</v>
      </c>
      <c r="U10" s="1" t="s">
        <v>127</v>
      </c>
      <c r="V10" s="1" t="s">
        <v>127</v>
      </c>
      <c r="W10" s="1" t="s">
        <v>22</v>
      </c>
      <c r="X10" s="1" t="s">
        <v>127</v>
      </c>
      <c r="Y10" s="1" t="s">
        <v>127</v>
      </c>
      <c r="Z10" s="1" t="s">
        <v>127</v>
      </c>
      <c r="AA10" s="1" t="s">
        <v>127</v>
      </c>
      <c r="AB10" s="1" t="s">
        <v>127</v>
      </c>
      <c r="AC10" s="1" t="s">
        <v>272</v>
      </c>
      <c r="AD10" s="1" t="s">
        <v>127</v>
      </c>
      <c r="AE10" s="1" t="s">
        <v>272</v>
      </c>
      <c r="AF10" s="1" t="s">
        <v>127</v>
      </c>
      <c r="AG10" s="1" t="s">
        <v>127</v>
      </c>
      <c r="AH10" s="1" t="s">
        <v>127</v>
      </c>
      <c r="AI10" s="1" t="s">
        <v>127</v>
      </c>
      <c r="AJ10"/>
      <c r="AK10" s="1" t="s">
        <v>127</v>
      </c>
      <c r="AL10" s="1" t="s">
        <v>127</v>
      </c>
      <c r="AM10"/>
      <c r="AN10">
        <v>7</v>
      </c>
      <c r="AO10" s="1" t="s">
        <v>127</v>
      </c>
      <c r="AP10" s="1" t="s">
        <v>127</v>
      </c>
      <c r="AQ10" s="1" t="s">
        <v>39</v>
      </c>
      <c r="AR10"/>
      <c r="AS10">
        <v>20</v>
      </c>
      <c r="AT10" s="1" t="s">
        <v>127</v>
      </c>
      <c r="AU10" s="1" t="s">
        <v>127</v>
      </c>
      <c r="AV10" s="1" t="s">
        <v>127</v>
      </c>
      <c r="AW10" s="1" t="s">
        <v>127</v>
      </c>
      <c r="AX10" s="1" t="s">
        <v>127</v>
      </c>
      <c r="AY10" s="1" t="s">
        <v>127</v>
      </c>
      <c r="AZ10" s="1" t="s">
        <v>127</v>
      </c>
      <c r="BA10" s="1" t="s">
        <v>127</v>
      </c>
      <c r="BB10" s="1" t="s">
        <v>127</v>
      </c>
      <c r="BC10" s="1" t="s">
        <v>127</v>
      </c>
      <c r="BD10" s="1" t="s">
        <v>127</v>
      </c>
      <c r="BE10" s="1" t="s">
        <v>127</v>
      </c>
      <c r="BF10" s="1" t="s">
        <v>54</v>
      </c>
      <c r="BG10" s="1" t="s">
        <v>127</v>
      </c>
      <c r="BH10" s="1" t="s">
        <v>127</v>
      </c>
      <c r="BI10" s="1" t="s">
        <v>127</v>
      </c>
      <c r="BJ10" s="1" t="s">
        <v>127</v>
      </c>
      <c r="BK10" s="1" t="s">
        <v>58</v>
      </c>
      <c r="BL10" s="1" t="s">
        <v>127</v>
      </c>
      <c r="BM10" s="1" t="s">
        <v>127</v>
      </c>
      <c r="BN10" s="1" t="s">
        <v>127</v>
      </c>
      <c r="BO10" s="1" t="s">
        <v>127</v>
      </c>
      <c r="BP10" s="1" t="s">
        <v>127</v>
      </c>
      <c r="BQ10" s="1" t="s">
        <v>127</v>
      </c>
      <c r="BR10" s="1" t="s">
        <v>127</v>
      </c>
      <c r="BS10" s="1" t="s">
        <v>127</v>
      </c>
      <c r="BT10" s="1" t="s">
        <v>127</v>
      </c>
      <c r="BU10" s="1" t="s">
        <v>127</v>
      </c>
      <c r="BV10" s="1" t="s">
        <v>127</v>
      </c>
      <c r="BW10" s="1" t="s">
        <v>69</v>
      </c>
      <c r="BX10" s="1" t="s">
        <v>127</v>
      </c>
      <c r="BY10" s="1" t="s">
        <v>71</v>
      </c>
      <c r="BZ10" s="1" t="s">
        <v>127</v>
      </c>
      <c r="CA10" s="1" t="s">
        <v>73</v>
      </c>
      <c r="CB10" s="1" t="s">
        <v>127</v>
      </c>
      <c r="CC10" s="1" t="s">
        <v>127</v>
      </c>
      <c r="CD10" s="1" t="s">
        <v>127</v>
      </c>
      <c r="CE10" s="1" t="s">
        <v>127</v>
      </c>
      <c r="CF10" s="1" t="s">
        <v>127</v>
      </c>
      <c r="CG10" s="1" t="s">
        <v>127</v>
      </c>
      <c r="CH10" s="1" t="s">
        <v>79</v>
      </c>
      <c r="CI10" s="1" t="s">
        <v>127</v>
      </c>
      <c r="CJ10" s="1" t="s">
        <v>127</v>
      </c>
      <c r="CK10" s="1" t="s">
        <v>82</v>
      </c>
      <c r="CL10" s="1" t="s">
        <v>127</v>
      </c>
      <c r="CM10" s="1" t="s">
        <v>127</v>
      </c>
      <c r="CN10" s="1" t="s">
        <v>127</v>
      </c>
      <c r="CO10" s="1" t="s">
        <v>273</v>
      </c>
      <c r="CP10" s="1" t="s">
        <v>274</v>
      </c>
      <c r="CQ10" s="1" t="s">
        <v>127</v>
      </c>
      <c r="CR10" s="1" t="s">
        <v>127</v>
      </c>
      <c r="CS10" s="1" t="s">
        <v>89</v>
      </c>
      <c r="CT10" s="1" t="s">
        <v>127</v>
      </c>
      <c r="CU10" s="1" t="s">
        <v>127</v>
      </c>
      <c r="CV10" s="1" t="s">
        <v>127</v>
      </c>
      <c r="CW10" s="1" t="s">
        <v>93</v>
      </c>
      <c r="CX10" s="1" t="s">
        <v>94</v>
      </c>
      <c r="CY10" s="1" t="s">
        <v>127</v>
      </c>
      <c r="CZ10" s="1" t="s">
        <v>96</v>
      </c>
      <c r="DA10" s="1" t="s">
        <v>127</v>
      </c>
      <c r="DB10" s="1" t="s">
        <v>127</v>
      </c>
      <c r="DC10" s="1" t="s">
        <v>127</v>
      </c>
      <c r="DD10" s="1" t="s">
        <v>99</v>
      </c>
      <c r="DE10" s="1" t="s">
        <v>127</v>
      </c>
      <c r="DF10" s="1" t="s">
        <v>127</v>
      </c>
      <c r="DG10" s="1" t="s">
        <v>102</v>
      </c>
      <c r="DH10" s="1" t="s">
        <v>127</v>
      </c>
      <c r="DI10" s="1" t="s">
        <v>127</v>
      </c>
      <c r="DJ10" s="1" t="s">
        <v>105</v>
      </c>
      <c r="DK10" s="1" t="s">
        <v>127</v>
      </c>
      <c r="DL10" s="1" t="s">
        <v>127</v>
      </c>
      <c r="DM10" s="1" t="s">
        <v>127</v>
      </c>
      <c r="DN10" s="1" t="s">
        <v>127</v>
      </c>
      <c r="DO10" s="1" t="s">
        <v>127</v>
      </c>
      <c r="DP10" s="1" t="s">
        <v>109</v>
      </c>
      <c r="DQ10" s="1" t="s">
        <v>127</v>
      </c>
      <c r="DR10" s="1" t="s">
        <v>127</v>
      </c>
      <c r="DS10" s="1" t="s">
        <v>112</v>
      </c>
      <c r="DT10" s="1" t="s">
        <v>127</v>
      </c>
      <c r="DU10" s="1" t="s">
        <v>127</v>
      </c>
      <c r="DV10" s="1" t="s">
        <v>275</v>
      </c>
      <c r="DW10" s="1" t="s">
        <v>276</v>
      </c>
      <c r="DX10" s="1" t="s">
        <v>277</v>
      </c>
      <c r="DY10" s="1" t="s">
        <v>278</v>
      </c>
      <c r="DZ10" s="1" t="s">
        <v>279</v>
      </c>
      <c r="EA10" s="1" t="s">
        <v>280</v>
      </c>
      <c r="EB10" s="1" t="s">
        <v>281</v>
      </c>
    </row>
    <row r="11" spans="1:132" x14ac:dyDescent="0.2">
      <c r="A11" s="1" t="s">
        <v>282</v>
      </c>
      <c r="B11" s="1" t="s">
        <v>283</v>
      </c>
      <c r="C11" s="1" t="s">
        <v>284</v>
      </c>
      <c r="D11" s="1" t="s">
        <v>285</v>
      </c>
      <c r="E11" s="2" t="str">
        <f>HYPERLINK("http://inciti.org","http://inciti.org")</f>
        <v>http://inciti.org</v>
      </c>
      <c r="F11" s="2" t="str">
        <f>HYPERLINK("https://facebook.com/incitiorg/","https://facebook.com/incitiorg/")</f>
        <v>https://facebook.com/incitiorg/</v>
      </c>
      <c r="G11" s="1" t="s">
        <v>286</v>
      </c>
      <c r="H11" s="1" t="s">
        <v>287</v>
      </c>
      <c r="I11" s="1" t="s">
        <v>127</v>
      </c>
      <c r="J11" s="1" t="s">
        <v>128</v>
      </c>
      <c r="K11">
        <v>2013</v>
      </c>
      <c r="L11" s="1" t="s">
        <v>288</v>
      </c>
      <c r="M11" s="1" t="s">
        <v>12</v>
      </c>
      <c r="N11" s="1" t="s">
        <v>13</v>
      </c>
      <c r="O11" s="1" t="s">
        <v>14</v>
      </c>
      <c r="P11" s="1" t="s">
        <v>127</v>
      </c>
      <c r="Q11" s="1" t="s">
        <v>16</v>
      </c>
      <c r="R11" s="1" t="s">
        <v>17</v>
      </c>
      <c r="S11" s="1" t="s">
        <v>18</v>
      </c>
      <c r="T11" s="1" t="s">
        <v>19</v>
      </c>
      <c r="U11" s="1" t="s">
        <v>127</v>
      </c>
      <c r="V11" s="1" t="s">
        <v>21</v>
      </c>
      <c r="W11" s="1" t="s">
        <v>22</v>
      </c>
      <c r="X11" s="1" t="s">
        <v>23</v>
      </c>
      <c r="Y11" s="1" t="s">
        <v>127</v>
      </c>
      <c r="Z11" s="1" t="s">
        <v>127</v>
      </c>
      <c r="AA11" s="1" t="s">
        <v>26</v>
      </c>
      <c r="AB11" s="1" t="s">
        <v>127</v>
      </c>
      <c r="AC11" s="1" t="s">
        <v>289</v>
      </c>
      <c r="AD11" s="1" t="s">
        <v>127</v>
      </c>
      <c r="AE11" s="1" t="s">
        <v>289</v>
      </c>
      <c r="AF11" s="1" t="s">
        <v>127</v>
      </c>
      <c r="AG11" s="1" t="s">
        <v>290</v>
      </c>
      <c r="AH11" s="1" t="s">
        <v>203</v>
      </c>
      <c r="AI11" s="1" t="s">
        <v>127</v>
      </c>
      <c r="AJ11">
        <v>68</v>
      </c>
      <c r="AK11" s="1" t="s">
        <v>291</v>
      </c>
      <c r="AL11" s="1" t="s">
        <v>172</v>
      </c>
      <c r="AM11">
        <v>0</v>
      </c>
      <c r="AN11">
        <v>25</v>
      </c>
      <c r="AO11" s="1" t="s">
        <v>37</v>
      </c>
      <c r="AP11" s="1" t="s">
        <v>127</v>
      </c>
      <c r="AQ11" s="1" t="s">
        <v>127</v>
      </c>
      <c r="AR11">
        <v>8</v>
      </c>
      <c r="AS11">
        <v>3</v>
      </c>
      <c r="AT11" s="1" t="s">
        <v>127</v>
      </c>
      <c r="AU11" s="1" t="s">
        <v>43</v>
      </c>
      <c r="AV11" s="1" t="s">
        <v>127</v>
      </c>
      <c r="AW11" s="1" t="s">
        <v>127</v>
      </c>
      <c r="AX11" s="1" t="s">
        <v>46</v>
      </c>
      <c r="AY11" s="1" t="s">
        <v>127</v>
      </c>
      <c r="AZ11" s="1" t="s">
        <v>127</v>
      </c>
      <c r="BA11" s="1" t="s">
        <v>127</v>
      </c>
      <c r="BB11" s="1" t="s">
        <v>127</v>
      </c>
      <c r="BC11" s="1" t="s">
        <v>127</v>
      </c>
      <c r="BD11" s="1" t="s">
        <v>127</v>
      </c>
      <c r="BE11" s="1" t="s">
        <v>127</v>
      </c>
      <c r="BF11" s="1" t="s">
        <v>127</v>
      </c>
      <c r="BG11" s="1" t="s">
        <v>127</v>
      </c>
      <c r="BH11" s="1" t="s">
        <v>55</v>
      </c>
      <c r="BI11" s="1" t="s">
        <v>127</v>
      </c>
      <c r="BJ11" s="1" t="s">
        <v>57</v>
      </c>
      <c r="BK11" s="1" t="s">
        <v>58</v>
      </c>
      <c r="BL11" s="1" t="s">
        <v>127</v>
      </c>
      <c r="BM11" s="1" t="s">
        <v>60</v>
      </c>
      <c r="BN11" s="1" t="s">
        <v>127</v>
      </c>
      <c r="BO11" s="1" t="s">
        <v>127</v>
      </c>
      <c r="BP11" s="1" t="s">
        <v>63</v>
      </c>
      <c r="BQ11" s="1" t="s">
        <v>64</v>
      </c>
      <c r="BR11" s="1" t="s">
        <v>127</v>
      </c>
      <c r="BS11" s="1" t="s">
        <v>127</v>
      </c>
      <c r="BT11" s="1" t="s">
        <v>127</v>
      </c>
      <c r="BU11" s="1" t="s">
        <v>127</v>
      </c>
      <c r="BV11" s="1" t="s">
        <v>127</v>
      </c>
      <c r="BW11" s="1" t="s">
        <v>69</v>
      </c>
      <c r="BX11" s="1" t="s">
        <v>127</v>
      </c>
      <c r="BY11" s="1" t="s">
        <v>127</v>
      </c>
      <c r="BZ11" s="1" t="s">
        <v>72</v>
      </c>
      <c r="CA11" s="1" t="s">
        <v>127</v>
      </c>
      <c r="CB11" s="1" t="s">
        <v>74</v>
      </c>
      <c r="CC11" s="1" t="s">
        <v>127</v>
      </c>
      <c r="CD11" s="1" t="s">
        <v>127</v>
      </c>
      <c r="CE11" s="1" t="s">
        <v>127</v>
      </c>
      <c r="CF11" s="1" t="s">
        <v>127</v>
      </c>
      <c r="CG11" s="1" t="s">
        <v>78</v>
      </c>
      <c r="CH11" s="1" t="s">
        <v>79</v>
      </c>
      <c r="CI11" s="1" t="s">
        <v>80</v>
      </c>
      <c r="CJ11" s="1" t="s">
        <v>81</v>
      </c>
      <c r="CK11" s="1" t="s">
        <v>82</v>
      </c>
      <c r="CL11" s="1" t="s">
        <v>83</v>
      </c>
      <c r="CM11" s="1" t="s">
        <v>84</v>
      </c>
      <c r="CN11" s="1" t="s">
        <v>127</v>
      </c>
      <c r="CO11" s="1" t="s">
        <v>292</v>
      </c>
      <c r="CP11" s="1" t="s">
        <v>293</v>
      </c>
      <c r="CQ11" s="1" t="s">
        <v>127</v>
      </c>
      <c r="CR11" s="1" t="s">
        <v>88</v>
      </c>
      <c r="CS11" s="1" t="s">
        <v>89</v>
      </c>
      <c r="CT11" s="1" t="s">
        <v>127</v>
      </c>
      <c r="CU11" s="1" t="s">
        <v>127</v>
      </c>
      <c r="CV11" s="1" t="s">
        <v>127</v>
      </c>
      <c r="CW11" s="1" t="s">
        <v>127</v>
      </c>
      <c r="CX11" s="1" t="s">
        <v>127</v>
      </c>
      <c r="CY11" s="1" t="s">
        <v>127</v>
      </c>
      <c r="CZ11" s="1" t="s">
        <v>127</v>
      </c>
      <c r="DA11" s="1" t="s">
        <v>97</v>
      </c>
      <c r="DB11" s="1" t="s">
        <v>127</v>
      </c>
      <c r="DC11" s="1" t="s">
        <v>127</v>
      </c>
      <c r="DD11" s="1" t="s">
        <v>99</v>
      </c>
      <c r="DE11" s="1" t="s">
        <v>100</v>
      </c>
      <c r="DF11" s="1" t="s">
        <v>101</v>
      </c>
      <c r="DG11" s="1" t="s">
        <v>102</v>
      </c>
      <c r="DH11" s="1" t="s">
        <v>103</v>
      </c>
      <c r="DI11" s="1" t="s">
        <v>104</v>
      </c>
      <c r="DJ11" s="1" t="s">
        <v>105</v>
      </c>
      <c r="DK11" s="1" t="s">
        <v>127</v>
      </c>
      <c r="DL11" s="1" t="s">
        <v>106</v>
      </c>
      <c r="DM11" s="1" t="s">
        <v>107</v>
      </c>
      <c r="DN11" s="1" t="s">
        <v>88</v>
      </c>
      <c r="DO11" s="1" t="s">
        <v>108</v>
      </c>
      <c r="DP11" s="1" t="s">
        <v>109</v>
      </c>
      <c r="DQ11" s="1" t="s">
        <v>110</v>
      </c>
      <c r="DR11" s="1" t="s">
        <v>111</v>
      </c>
      <c r="DS11" s="1" t="s">
        <v>112</v>
      </c>
      <c r="DT11" s="1" t="s">
        <v>127</v>
      </c>
      <c r="DU11" s="1" t="s">
        <v>127</v>
      </c>
      <c r="DV11" s="1" t="s">
        <v>294</v>
      </c>
      <c r="DW11" s="1" t="s">
        <v>295</v>
      </c>
      <c r="DX11" s="1" t="s">
        <v>296</v>
      </c>
      <c r="DY11" s="1" t="s">
        <v>297</v>
      </c>
      <c r="DZ11" s="1" t="s">
        <v>298</v>
      </c>
      <c r="EA11" s="1" t="s">
        <v>299</v>
      </c>
      <c r="EB11" s="1" t="s">
        <v>300</v>
      </c>
    </row>
    <row r="12" spans="1:132" x14ac:dyDescent="0.2">
      <c r="A12" s="1" t="s">
        <v>301</v>
      </c>
      <c r="B12" s="1" t="s">
        <v>302</v>
      </c>
      <c r="C12" s="1" t="s">
        <v>303</v>
      </c>
      <c r="D12" s="1" t="s">
        <v>304</v>
      </c>
      <c r="E12" s="2" t="str">
        <f>HYPERLINK("http://www.ufca.edu.br","http://www.ufca.edu.br")</f>
        <v>http://www.ufca.edu.br</v>
      </c>
      <c r="F12" s="2" t="str">
        <f>HYPERLINK("http://www.ufca.edu.br","http://www.ufca.edu.br")</f>
        <v>http://www.ufca.edu.br</v>
      </c>
      <c r="G12" s="1" t="s">
        <v>305</v>
      </c>
      <c r="H12" s="1" t="s">
        <v>306</v>
      </c>
      <c r="I12" s="1" t="s">
        <v>307</v>
      </c>
      <c r="J12" s="1" t="s">
        <v>150</v>
      </c>
      <c r="K12">
        <v>2006</v>
      </c>
      <c r="L12" s="1" t="s">
        <v>308</v>
      </c>
      <c r="M12" s="1" t="s">
        <v>127</v>
      </c>
      <c r="N12" s="1" t="s">
        <v>127</v>
      </c>
      <c r="O12" s="1" t="s">
        <v>127</v>
      </c>
      <c r="P12" s="1" t="s">
        <v>127</v>
      </c>
      <c r="Q12" s="1" t="s">
        <v>16</v>
      </c>
      <c r="R12" s="1" t="s">
        <v>127</v>
      </c>
      <c r="S12" s="1" t="s">
        <v>127</v>
      </c>
      <c r="T12" s="1" t="s">
        <v>127</v>
      </c>
      <c r="U12" s="1" t="s">
        <v>127</v>
      </c>
      <c r="V12" s="1" t="s">
        <v>21</v>
      </c>
      <c r="W12" s="1" t="s">
        <v>22</v>
      </c>
      <c r="X12" s="1" t="s">
        <v>23</v>
      </c>
      <c r="Y12" s="1" t="s">
        <v>127</v>
      </c>
      <c r="Z12" s="1" t="s">
        <v>25</v>
      </c>
      <c r="AA12" s="1" t="s">
        <v>127</v>
      </c>
      <c r="AB12" s="1" t="s">
        <v>27</v>
      </c>
      <c r="AC12" s="1" t="s">
        <v>188</v>
      </c>
      <c r="AD12" s="1" t="s">
        <v>127</v>
      </c>
      <c r="AE12" s="1" t="s">
        <v>188</v>
      </c>
      <c r="AF12" s="1" t="s">
        <v>127</v>
      </c>
      <c r="AG12" s="1" t="s">
        <v>309</v>
      </c>
      <c r="AH12" s="1" t="s">
        <v>131</v>
      </c>
      <c r="AI12" s="1" t="s">
        <v>127</v>
      </c>
      <c r="AJ12">
        <v>32</v>
      </c>
      <c r="AK12" s="1" t="s">
        <v>310</v>
      </c>
      <c r="AL12" s="1" t="s">
        <v>172</v>
      </c>
      <c r="AM12">
        <v>68</v>
      </c>
      <c r="AN12">
        <v>0</v>
      </c>
      <c r="AO12" s="1" t="s">
        <v>37</v>
      </c>
      <c r="AP12" s="1" t="s">
        <v>127</v>
      </c>
      <c r="AQ12" s="1" t="s">
        <v>127</v>
      </c>
      <c r="AR12">
        <v>64</v>
      </c>
      <c r="AS12">
        <v>0</v>
      </c>
      <c r="AT12" s="1" t="s">
        <v>42</v>
      </c>
      <c r="AU12" s="1" t="s">
        <v>43</v>
      </c>
      <c r="AV12" s="1" t="s">
        <v>127</v>
      </c>
      <c r="AW12" s="1" t="s">
        <v>127</v>
      </c>
      <c r="AX12" s="1" t="s">
        <v>46</v>
      </c>
      <c r="AY12" s="1" t="s">
        <v>127</v>
      </c>
      <c r="AZ12" s="1" t="s">
        <v>48</v>
      </c>
      <c r="BA12" s="1" t="s">
        <v>49</v>
      </c>
      <c r="BB12" s="1" t="s">
        <v>127</v>
      </c>
      <c r="BC12" s="1" t="s">
        <v>51</v>
      </c>
      <c r="BD12" s="1" t="s">
        <v>52</v>
      </c>
      <c r="BE12" s="1" t="s">
        <v>127</v>
      </c>
      <c r="BF12" s="1" t="s">
        <v>127</v>
      </c>
      <c r="BG12" s="1" t="s">
        <v>127</v>
      </c>
      <c r="BH12" s="1" t="s">
        <v>55</v>
      </c>
      <c r="BI12" s="1" t="s">
        <v>56</v>
      </c>
      <c r="BJ12" s="1" t="s">
        <v>57</v>
      </c>
      <c r="BK12" s="1" t="s">
        <v>58</v>
      </c>
      <c r="BL12" s="1" t="s">
        <v>127</v>
      </c>
      <c r="BM12" s="1" t="s">
        <v>127</v>
      </c>
      <c r="BN12" s="1" t="s">
        <v>61</v>
      </c>
      <c r="BO12" s="1" t="s">
        <v>127</v>
      </c>
      <c r="BP12" s="1" t="s">
        <v>63</v>
      </c>
      <c r="BQ12" s="1" t="s">
        <v>127</v>
      </c>
      <c r="BR12" s="1" t="s">
        <v>127</v>
      </c>
      <c r="BS12" s="1" t="s">
        <v>127</v>
      </c>
      <c r="BT12" s="1" t="s">
        <v>127</v>
      </c>
      <c r="BU12" s="1" t="s">
        <v>127</v>
      </c>
      <c r="BV12" s="1" t="s">
        <v>68</v>
      </c>
      <c r="BW12" s="1" t="s">
        <v>69</v>
      </c>
      <c r="BX12" s="1" t="s">
        <v>127</v>
      </c>
      <c r="BY12" s="1" t="s">
        <v>71</v>
      </c>
      <c r="BZ12" s="1" t="s">
        <v>72</v>
      </c>
      <c r="CA12" s="1" t="s">
        <v>127</v>
      </c>
      <c r="CB12" s="1" t="s">
        <v>127</v>
      </c>
      <c r="CC12" s="1" t="s">
        <v>75</v>
      </c>
      <c r="CD12" s="1" t="s">
        <v>127</v>
      </c>
      <c r="CE12" s="1" t="s">
        <v>77</v>
      </c>
      <c r="CF12" s="1" t="s">
        <v>127</v>
      </c>
      <c r="CG12" s="1" t="s">
        <v>78</v>
      </c>
      <c r="CH12" s="1" t="s">
        <v>127</v>
      </c>
      <c r="CI12" s="1" t="s">
        <v>127</v>
      </c>
      <c r="CJ12" s="1" t="s">
        <v>127</v>
      </c>
      <c r="CK12" s="1" t="s">
        <v>82</v>
      </c>
      <c r="CL12" s="1" t="s">
        <v>83</v>
      </c>
      <c r="CM12" s="1" t="s">
        <v>127</v>
      </c>
      <c r="CN12" s="1" t="s">
        <v>127</v>
      </c>
      <c r="CO12" s="1" t="s">
        <v>311</v>
      </c>
      <c r="CP12" s="1" t="s">
        <v>312</v>
      </c>
      <c r="CQ12" s="1" t="s">
        <v>127</v>
      </c>
      <c r="CR12" s="1" t="s">
        <v>127</v>
      </c>
      <c r="CS12" s="1" t="s">
        <v>89</v>
      </c>
      <c r="CT12" s="1" t="s">
        <v>127</v>
      </c>
      <c r="CU12" s="1" t="s">
        <v>127</v>
      </c>
      <c r="CV12" s="1" t="s">
        <v>92</v>
      </c>
      <c r="CW12" s="1" t="s">
        <v>127</v>
      </c>
      <c r="CX12" s="1" t="s">
        <v>127</v>
      </c>
      <c r="CY12" s="1" t="s">
        <v>127</v>
      </c>
      <c r="CZ12" s="1" t="s">
        <v>96</v>
      </c>
      <c r="DA12" s="1" t="s">
        <v>127</v>
      </c>
      <c r="DB12" s="1" t="s">
        <v>127</v>
      </c>
      <c r="DC12" s="1" t="s">
        <v>98</v>
      </c>
      <c r="DD12" s="1" t="s">
        <v>127</v>
      </c>
      <c r="DE12" s="1" t="s">
        <v>100</v>
      </c>
      <c r="DF12" s="1" t="s">
        <v>127</v>
      </c>
      <c r="DG12" s="1" t="s">
        <v>102</v>
      </c>
      <c r="DH12" s="1" t="s">
        <v>103</v>
      </c>
      <c r="DI12" s="1" t="s">
        <v>104</v>
      </c>
      <c r="DJ12" s="1" t="s">
        <v>105</v>
      </c>
      <c r="DK12" s="1" t="s">
        <v>127</v>
      </c>
      <c r="DL12" s="1" t="s">
        <v>127</v>
      </c>
      <c r="DM12" s="1" t="s">
        <v>107</v>
      </c>
      <c r="DN12" s="1" t="s">
        <v>127</v>
      </c>
      <c r="DO12" s="1" t="s">
        <v>108</v>
      </c>
      <c r="DP12" s="1" t="s">
        <v>127</v>
      </c>
      <c r="DQ12" s="1" t="s">
        <v>110</v>
      </c>
      <c r="DR12" s="1" t="s">
        <v>127</v>
      </c>
      <c r="DS12" s="1" t="s">
        <v>127</v>
      </c>
      <c r="DT12" s="1" t="s">
        <v>127</v>
      </c>
      <c r="DU12" s="1" t="s">
        <v>127</v>
      </c>
      <c r="DV12" s="1" t="s">
        <v>313</v>
      </c>
      <c r="DW12" s="1" t="s">
        <v>138</v>
      </c>
      <c r="DX12" s="1" t="s">
        <v>314</v>
      </c>
      <c r="DY12" s="1" t="s">
        <v>138</v>
      </c>
      <c r="DZ12" s="1" t="s">
        <v>315</v>
      </c>
      <c r="EA12" s="1" t="s">
        <v>316</v>
      </c>
      <c r="EB12" s="1" t="s">
        <v>317</v>
      </c>
    </row>
    <row r="13" spans="1:132" x14ac:dyDescent="0.2">
      <c r="A13" s="1" t="s">
        <v>318</v>
      </c>
      <c r="B13" s="1" t="s">
        <v>319</v>
      </c>
      <c r="C13" s="1" t="s">
        <v>320</v>
      </c>
      <c r="D13" s="1" t="s">
        <v>321</v>
      </c>
      <c r="E13" s="2" t="str">
        <f>HYPERLINK("http://labrua.org","http://labrua.org")</f>
        <v>http://labrua.org</v>
      </c>
      <c r="F13" s="2" t="str">
        <f>HYPERLINK("http://m.facebook.com/LabRua/","http://m.facebook.com/LabRua/")</f>
        <v>http://m.facebook.com/LabRua/</v>
      </c>
      <c r="G13" s="1" t="s">
        <v>269</v>
      </c>
      <c r="H13" s="1" t="s">
        <v>322</v>
      </c>
      <c r="I13" s="1" t="s">
        <v>127</v>
      </c>
      <c r="J13" s="1" t="s">
        <v>150</v>
      </c>
      <c r="K13">
        <v>2015</v>
      </c>
      <c r="L13" s="1" t="s">
        <v>323</v>
      </c>
      <c r="M13" s="1" t="s">
        <v>12</v>
      </c>
      <c r="N13" s="1" t="s">
        <v>127</v>
      </c>
      <c r="O13" s="1" t="s">
        <v>127</v>
      </c>
      <c r="P13" s="1" t="s">
        <v>127</v>
      </c>
      <c r="Q13" s="1" t="s">
        <v>127</v>
      </c>
      <c r="R13" s="1" t="s">
        <v>127</v>
      </c>
      <c r="S13" s="1" t="s">
        <v>18</v>
      </c>
      <c r="T13" s="1" t="s">
        <v>127</v>
      </c>
      <c r="U13" s="1" t="s">
        <v>127</v>
      </c>
      <c r="V13" s="1" t="s">
        <v>127</v>
      </c>
      <c r="W13" s="1" t="s">
        <v>22</v>
      </c>
      <c r="X13" s="1" t="s">
        <v>127</v>
      </c>
      <c r="Y13" s="1" t="s">
        <v>127</v>
      </c>
      <c r="Z13" s="1" t="s">
        <v>25</v>
      </c>
      <c r="AA13" s="1" t="s">
        <v>127</v>
      </c>
      <c r="AB13" s="1" t="s">
        <v>127</v>
      </c>
      <c r="AC13" s="1" t="s">
        <v>222</v>
      </c>
      <c r="AD13" s="1" t="s">
        <v>127</v>
      </c>
      <c r="AE13" s="1" t="s">
        <v>222</v>
      </c>
      <c r="AF13" s="1" t="s">
        <v>127</v>
      </c>
      <c r="AG13" s="1" t="s">
        <v>324</v>
      </c>
      <c r="AH13" s="1" t="s">
        <v>203</v>
      </c>
      <c r="AI13" s="1" t="s">
        <v>127</v>
      </c>
      <c r="AJ13">
        <v>26</v>
      </c>
      <c r="AK13" s="1" t="s">
        <v>325</v>
      </c>
      <c r="AL13" s="1" t="s">
        <v>133</v>
      </c>
      <c r="AM13">
        <v>0</v>
      </c>
      <c r="AN13">
        <v>23</v>
      </c>
      <c r="AO13" s="1" t="s">
        <v>127</v>
      </c>
      <c r="AP13" s="1" t="s">
        <v>38</v>
      </c>
      <c r="AQ13" s="1" t="s">
        <v>39</v>
      </c>
      <c r="AR13">
        <v>6</v>
      </c>
      <c r="AS13">
        <v>17</v>
      </c>
      <c r="AT13" s="1" t="s">
        <v>127</v>
      </c>
      <c r="AU13" s="1" t="s">
        <v>127</v>
      </c>
      <c r="AV13" s="1" t="s">
        <v>127</v>
      </c>
      <c r="AW13" s="1" t="s">
        <v>127</v>
      </c>
      <c r="AX13" s="1" t="s">
        <v>127</v>
      </c>
      <c r="AY13" s="1" t="s">
        <v>127</v>
      </c>
      <c r="AZ13" s="1" t="s">
        <v>127</v>
      </c>
      <c r="BA13" s="1" t="s">
        <v>127</v>
      </c>
      <c r="BB13" s="1" t="s">
        <v>127</v>
      </c>
      <c r="BC13" s="1" t="s">
        <v>127</v>
      </c>
      <c r="BD13" s="1" t="s">
        <v>127</v>
      </c>
      <c r="BE13" s="1" t="s">
        <v>127</v>
      </c>
      <c r="BF13" s="1" t="s">
        <v>54</v>
      </c>
      <c r="BG13" s="1" t="s">
        <v>326</v>
      </c>
      <c r="BH13" s="1" t="s">
        <v>127</v>
      </c>
      <c r="BI13" s="1" t="s">
        <v>56</v>
      </c>
      <c r="BJ13" s="1" t="s">
        <v>57</v>
      </c>
      <c r="BK13" s="1" t="s">
        <v>58</v>
      </c>
      <c r="BL13" s="1" t="s">
        <v>127</v>
      </c>
      <c r="BM13" s="1" t="s">
        <v>127</v>
      </c>
      <c r="BN13" s="1" t="s">
        <v>61</v>
      </c>
      <c r="BO13" s="1" t="s">
        <v>127</v>
      </c>
      <c r="BP13" s="1" t="s">
        <v>127</v>
      </c>
      <c r="BQ13" s="1" t="s">
        <v>64</v>
      </c>
      <c r="BR13" s="1" t="s">
        <v>127</v>
      </c>
      <c r="BS13" s="1" t="s">
        <v>127</v>
      </c>
      <c r="BT13" s="1" t="s">
        <v>127</v>
      </c>
      <c r="BU13" s="1" t="s">
        <v>127</v>
      </c>
      <c r="BV13" s="1" t="s">
        <v>68</v>
      </c>
      <c r="BW13" s="1" t="s">
        <v>69</v>
      </c>
      <c r="BX13" s="1" t="s">
        <v>70</v>
      </c>
      <c r="BY13" s="1" t="s">
        <v>127</v>
      </c>
      <c r="BZ13" s="1" t="s">
        <v>127</v>
      </c>
      <c r="CA13" s="1" t="s">
        <v>127</v>
      </c>
      <c r="CB13" s="1" t="s">
        <v>74</v>
      </c>
      <c r="CC13" s="1" t="s">
        <v>127</v>
      </c>
      <c r="CD13" s="1" t="s">
        <v>127</v>
      </c>
      <c r="CE13" s="1" t="s">
        <v>127</v>
      </c>
      <c r="CF13" s="1" t="s">
        <v>127</v>
      </c>
      <c r="CG13" s="1" t="s">
        <v>127</v>
      </c>
      <c r="CH13" s="1" t="s">
        <v>79</v>
      </c>
      <c r="CI13" s="1" t="s">
        <v>80</v>
      </c>
      <c r="CJ13" s="1" t="s">
        <v>127</v>
      </c>
      <c r="CK13" s="1" t="s">
        <v>82</v>
      </c>
      <c r="CL13" s="1" t="s">
        <v>83</v>
      </c>
      <c r="CM13" s="1" t="s">
        <v>84</v>
      </c>
      <c r="CN13" s="1" t="s">
        <v>127</v>
      </c>
      <c r="CO13" s="1" t="s">
        <v>327</v>
      </c>
      <c r="CP13" s="1" t="s">
        <v>328</v>
      </c>
      <c r="CQ13" s="1" t="s">
        <v>127</v>
      </c>
      <c r="CR13" s="1" t="s">
        <v>88</v>
      </c>
      <c r="CS13" s="1" t="s">
        <v>89</v>
      </c>
      <c r="CT13" s="1" t="s">
        <v>127</v>
      </c>
      <c r="CU13" s="1" t="s">
        <v>127</v>
      </c>
      <c r="CV13" s="1" t="s">
        <v>92</v>
      </c>
      <c r="CW13" s="1" t="s">
        <v>127</v>
      </c>
      <c r="CX13" s="1" t="s">
        <v>127</v>
      </c>
      <c r="CY13" s="1" t="s">
        <v>127</v>
      </c>
      <c r="CZ13" s="1" t="s">
        <v>127</v>
      </c>
      <c r="DA13" s="1" t="s">
        <v>97</v>
      </c>
      <c r="DB13" s="1" t="s">
        <v>127</v>
      </c>
      <c r="DC13" s="1" t="s">
        <v>98</v>
      </c>
      <c r="DD13" s="1" t="s">
        <v>99</v>
      </c>
      <c r="DE13" s="1" t="s">
        <v>100</v>
      </c>
      <c r="DF13" s="1" t="s">
        <v>101</v>
      </c>
      <c r="DG13" s="1" t="s">
        <v>102</v>
      </c>
      <c r="DH13" s="1" t="s">
        <v>127</v>
      </c>
      <c r="DI13" s="1" t="s">
        <v>127</v>
      </c>
      <c r="DJ13" s="1" t="s">
        <v>105</v>
      </c>
      <c r="DK13" s="1" t="s">
        <v>127</v>
      </c>
      <c r="DL13" s="1" t="s">
        <v>127</v>
      </c>
      <c r="DM13" s="1" t="s">
        <v>107</v>
      </c>
      <c r="DN13" s="1" t="s">
        <v>127</v>
      </c>
      <c r="DO13" s="1" t="s">
        <v>108</v>
      </c>
      <c r="DP13" s="1" t="s">
        <v>109</v>
      </c>
      <c r="DQ13" s="1" t="s">
        <v>127</v>
      </c>
      <c r="DR13" s="1" t="s">
        <v>127</v>
      </c>
      <c r="DS13" s="1" t="s">
        <v>112</v>
      </c>
      <c r="DT13" s="1" t="s">
        <v>127</v>
      </c>
      <c r="DU13" s="1" t="s">
        <v>127</v>
      </c>
      <c r="DV13" s="1" t="s">
        <v>329</v>
      </c>
      <c r="DW13" s="1" t="s">
        <v>127</v>
      </c>
      <c r="DX13" s="1" t="s">
        <v>127</v>
      </c>
      <c r="DY13" s="1" t="s">
        <v>127</v>
      </c>
      <c r="DZ13" s="1" t="s">
        <v>330</v>
      </c>
      <c r="EA13" s="1" t="s">
        <v>331</v>
      </c>
      <c r="EB13" s="1" t="s">
        <v>332</v>
      </c>
    </row>
    <row r="14" spans="1:132" x14ac:dyDescent="0.2">
      <c r="A14" s="1" t="s">
        <v>333</v>
      </c>
      <c r="B14" s="1" t="s">
        <v>334</v>
      </c>
      <c r="C14" s="1" t="s">
        <v>335</v>
      </c>
      <c r="D14" s="1" t="s">
        <v>336</v>
      </c>
      <c r="E14" s="2" t="str">
        <f>HYPERLINK("http://coletivoparaciclo.org","http://coletivoparaciclo.org")</f>
        <v>http://coletivoparaciclo.org</v>
      </c>
      <c r="F14" s="2" t="str">
        <f>HYPERLINK("http://www.facebook.com/coletivoparaciclo/","http://www.facebook.com/coletivoparaciclo/")</f>
        <v>http://www.facebook.com/coletivoparaciclo/</v>
      </c>
      <c r="G14" s="1" t="s">
        <v>337</v>
      </c>
      <c r="H14" s="1" t="s">
        <v>338</v>
      </c>
      <c r="I14" s="1" t="s">
        <v>339</v>
      </c>
      <c r="J14" s="1" t="s">
        <v>150</v>
      </c>
      <c r="K14">
        <v>2015</v>
      </c>
      <c r="L14" s="1" t="s">
        <v>340</v>
      </c>
      <c r="M14" s="1" t="s">
        <v>127</v>
      </c>
      <c r="N14" s="1" t="s">
        <v>13</v>
      </c>
      <c r="O14" s="1" t="s">
        <v>127</v>
      </c>
      <c r="P14" s="1" t="s">
        <v>15</v>
      </c>
      <c r="Q14" s="1" t="s">
        <v>127</v>
      </c>
      <c r="R14" s="1" t="s">
        <v>127</v>
      </c>
      <c r="S14" s="1" t="s">
        <v>18</v>
      </c>
      <c r="T14" s="1" t="s">
        <v>127</v>
      </c>
      <c r="U14" s="1" t="s">
        <v>127</v>
      </c>
      <c r="V14" s="1" t="s">
        <v>127</v>
      </c>
      <c r="W14" s="1" t="s">
        <v>22</v>
      </c>
      <c r="X14" s="1" t="s">
        <v>23</v>
      </c>
      <c r="Y14" s="1" t="s">
        <v>24</v>
      </c>
      <c r="Z14" s="1" t="s">
        <v>127</v>
      </c>
      <c r="AA14" s="1" t="s">
        <v>127</v>
      </c>
      <c r="AB14" s="1" t="s">
        <v>127</v>
      </c>
      <c r="AC14" s="1" t="s">
        <v>272</v>
      </c>
      <c r="AD14" s="1" t="s">
        <v>127</v>
      </c>
      <c r="AE14" s="1" t="s">
        <v>272</v>
      </c>
      <c r="AF14" s="1" t="s">
        <v>127</v>
      </c>
      <c r="AG14" s="1" t="s">
        <v>127</v>
      </c>
      <c r="AH14" s="1" t="s">
        <v>127</v>
      </c>
      <c r="AI14" s="1" t="s">
        <v>127</v>
      </c>
      <c r="AJ14"/>
      <c r="AK14" s="1" t="s">
        <v>127</v>
      </c>
      <c r="AL14" s="1" t="s">
        <v>127</v>
      </c>
      <c r="AM14"/>
      <c r="AN14">
        <v>8</v>
      </c>
      <c r="AO14" s="1" t="s">
        <v>127</v>
      </c>
      <c r="AP14" s="1" t="s">
        <v>38</v>
      </c>
      <c r="AQ14" s="1" t="s">
        <v>39</v>
      </c>
      <c r="AR14">
        <v>3</v>
      </c>
      <c r="AS14">
        <v>15</v>
      </c>
      <c r="AT14" s="1" t="s">
        <v>127</v>
      </c>
      <c r="AU14" s="1" t="s">
        <v>127</v>
      </c>
      <c r="AV14" s="1" t="s">
        <v>127</v>
      </c>
      <c r="AW14" s="1" t="s">
        <v>45</v>
      </c>
      <c r="AX14" s="1" t="s">
        <v>46</v>
      </c>
      <c r="AY14" s="1" t="s">
        <v>127</v>
      </c>
      <c r="AZ14" s="1" t="s">
        <v>127</v>
      </c>
      <c r="BA14" s="1" t="s">
        <v>127</v>
      </c>
      <c r="BB14" s="1" t="s">
        <v>127</v>
      </c>
      <c r="BC14" s="1" t="s">
        <v>127</v>
      </c>
      <c r="BD14" s="1" t="s">
        <v>52</v>
      </c>
      <c r="BE14" s="1" t="s">
        <v>53</v>
      </c>
      <c r="BF14" s="1" t="s">
        <v>127</v>
      </c>
      <c r="BG14" s="1" t="s">
        <v>127</v>
      </c>
      <c r="BH14" s="1" t="s">
        <v>127</v>
      </c>
      <c r="BI14" s="1" t="s">
        <v>56</v>
      </c>
      <c r="BJ14" s="1" t="s">
        <v>57</v>
      </c>
      <c r="BK14" s="1" t="s">
        <v>58</v>
      </c>
      <c r="BL14" s="1" t="s">
        <v>127</v>
      </c>
      <c r="BM14" s="1" t="s">
        <v>60</v>
      </c>
      <c r="BN14" s="1" t="s">
        <v>61</v>
      </c>
      <c r="BO14" s="1" t="s">
        <v>62</v>
      </c>
      <c r="BP14" s="1" t="s">
        <v>63</v>
      </c>
      <c r="BQ14" s="1" t="s">
        <v>64</v>
      </c>
      <c r="BR14" s="1" t="s">
        <v>127</v>
      </c>
      <c r="BS14" s="1" t="s">
        <v>127</v>
      </c>
      <c r="BT14" s="1" t="s">
        <v>127</v>
      </c>
      <c r="BU14" s="1" t="s">
        <v>134</v>
      </c>
      <c r="BV14" s="1" t="s">
        <v>127</v>
      </c>
      <c r="BW14" s="1" t="s">
        <v>69</v>
      </c>
      <c r="BX14" s="1" t="s">
        <v>70</v>
      </c>
      <c r="BY14" s="1" t="s">
        <v>71</v>
      </c>
      <c r="BZ14" s="1" t="s">
        <v>72</v>
      </c>
      <c r="CA14" s="1" t="s">
        <v>127</v>
      </c>
      <c r="CB14" s="1" t="s">
        <v>127</v>
      </c>
      <c r="CC14" s="1" t="s">
        <v>75</v>
      </c>
      <c r="CD14" s="1" t="s">
        <v>76</v>
      </c>
      <c r="CE14" s="1" t="s">
        <v>77</v>
      </c>
      <c r="CF14" s="1" t="s">
        <v>127</v>
      </c>
      <c r="CG14" s="1" t="s">
        <v>78</v>
      </c>
      <c r="CH14" s="1" t="s">
        <v>79</v>
      </c>
      <c r="CI14" s="1" t="s">
        <v>80</v>
      </c>
      <c r="CJ14" s="1" t="s">
        <v>81</v>
      </c>
      <c r="CK14" s="1" t="s">
        <v>82</v>
      </c>
      <c r="CL14" s="1" t="s">
        <v>83</v>
      </c>
      <c r="CM14" s="1" t="s">
        <v>84</v>
      </c>
      <c r="CN14" s="1" t="s">
        <v>127</v>
      </c>
      <c r="CO14" s="1" t="s">
        <v>341</v>
      </c>
      <c r="CP14" s="1" t="s">
        <v>342</v>
      </c>
      <c r="CQ14" s="1" t="s">
        <v>127</v>
      </c>
      <c r="CR14" s="1" t="s">
        <v>88</v>
      </c>
      <c r="CS14" s="1" t="s">
        <v>89</v>
      </c>
      <c r="CT14" s="1" t="s">
        <v>127</v>
      </c>
      <c r="CU14" s="1" t="s">
        <v>91</v>
      </c>
      <c r="CV14" s="1" t="s">
        <v>127</v>
      </c>
      <c r="CW14" s="1" t="s">
        <v>93</v>
      </c>
      <c r="CX14" s="1" t="s">
        <v>94</v>
      </c>
      <c r="CY14" s="1" t="s">
        <v>127</v>
      </c>
      <c r="CZ14" s="1" t="s">
        <v>127</v>
      </c>
      <c r="DA14" s="1" t="s">
        <v>127</v>
      </c>
      <c r="DB14" s="1" t="s">
        <v>127</v>
      </c>
      <c r="DC14" s="1" t="s">
        <v>98</v>
      </c>
      <c r="DD14" s="1" t="s">
        <v>127</v>
      </c>
      <c r="DE14" s="1" t="s">
        <v>100</v>
      </c>
      <c r="DF14" s="1" t="s">
        <v>101</v>
      </c>
      <c r="DG14" s="1" t="s">
        <v>102</v>
      </c>
      <c r="DH14" s="1" t="s">
        <v>127</v>
      </c>
      <c r="DI14" s="1" t="s">
        <v>104</v>
      </c>
      <c r="DJ14" s="1" t="s">
        <v>105</v>
      </c>
      <c r="DK14" s="1" t="s">
        <v>127</v>
      </c>
      <c r="DL14" s="1" t="s">
        <v>106</v>
      </c>
      <c r="DM14" s="1" t="s">
        <v>107</v>
      </c>
      <c r="DN14" s="1" t="s">
        <v>88</v>
      </c>
      <c r="DO14" s="1" t="s">
        <v>108</v>
      </c>
      <c r="DP14" s="1" t="s">
        <v>109</v>
      </c>
      <c r="DQ14" s="1" t="s">
        <v>110</v>
      </c>
      <c r="DR14" s="1" t="s">
        <v>111</v>
      </c>
      <c r="DS14" s="1" t="s">
        <v>112</v>
      </c>
      <c r="DT14" s="1" t="s">
        <v>127</v>
      </c>
      <c r="DU14" s="1" t="s">
        <v>127</v>
      </c>
      <c r="DV14" s="1" t="s">
        <v>343</v>
      </c>
      <c r="DW14" s="1" t="s">
        <v>344</v>
      </c>
      <c r="DX14" s="1" t="s">
        <v>345</v>
      </c>
      <c r="DY14" s="1" t="s">
        <v>127</v>
      </c>
      <c r="DZ14" s="1" t="s">
        <v>346</v>
      </c>
      <c r="EA14" s="1" t="s">
        <v>347</v>
      </c>
      <c r="EB14" s="1" t="s">
        <v>348</v>
      </c>
    </row>
    <row r="15" spans="1:132" x14ac:dyDescent="0.2">
      <c r="A15" s="1" t="s">
        <v>349</v>
      </c>
      <c r="B15" s="1" t="s">
        <v>350</v>
      </c>
      <c r="C15" s="1" t="s">
        <v>351</v>
      </c>
      <c r="D15" s="1" t="s">
        <v>352</v>
      </c>
      <c r="E15" s="2" t="str">
        <f>HYPERLINK("https://www.aptamobilidade.org/","https://www.aptamobilidade.org/")</f>
        <v>https://www.aptamobilidade.org/</v>
      </c>
      <c r="F15" s="2" t="str">
        <f>HYPERLINK("http://www.facebook.com/aptamobilidade/","http://www.facebook.com/aptamobilidade/")</f>
        <v>http://www.facebook.com/aptamobilidade/</v>
      </c>
      <c r="G15" s="1" t="s">
        <v>165</v>
      </c>
      <c r="H15" s="1" t="s">
        <v>166</v>
      </c>
      <c r="I15" s="1" t="s">
        <v>127</v>
      </c>
      <c r="J15" s="1" t="s">
        <v>187</v>
      </c>
      <c r="K15">
        <v>2017</v>
      </c>
      <c r="L15" s="1" t="s">
        <v>353</v>
      </c>
      <c r="M15" s="1" t="s">
        <v>12</v>
      </c>
      <c r="N15" s="1" t="s">
        <v>13</v>
      </c>
      <c r="O15" s="1" t="s">
        <v>14</v>
      </c>
      <c r="P15" s="1" t="s">
        <v>15</v>
      </c>
      <c r="Q15" s="1" t="s">
        <v>127</v>
      </c>
      <c r="R15" s="1" t="s">
        <v>17</v>
      </c>
      <c r="S15" s="1" t="s">
        <v>18</v>
      </c>
      <c r="T15" s="1" t="s">
        <v>19</v>
      </c>
      <c r="U15" s="1" t="s">
        <v>127</v>
      </c>
      <c r="V15" s="1" t="s">
        <v>127</v>
      </c>
      <c r="W15" s="1" t="s">
        <v>127</v>
      </c>
      <c r="X15" s="1" t="s">
        <v>127</v>
      </c>
      <c r="Y15" s="1" t="s">
        <v>24</v>
      </c>
      <c r="Z15" s="1" t="s">
        <v>127</v>
      </c>
      <c r="AA15" s="1" t="s">
        <v>127</v>
      </c>
      <c r="AB15" s="1" t="s">
        <v>127</v>
      </c>
      <c r="AC15" s="1" t="s">
        <v>354</v>
      </c>
      <c r="AD15" s="1" t="s">
        <v>127</v>
      </c>
      <c r="AE15" s="1" t="s">
        <v>355</v>
      </c>
      <c r="AF15" s="1" t="s">
        <v>127</v>
      </c>
      <c r="AG15" s="1" t="s">
        <v>350</v>
      </c>
      <c r="AH15" s="1" t="s">
        <v>131</v>
      </c>
      <c r="AI15" s="1" t="s">
        <v>127</v>
      </c>
      <c r="AJ15">
        <v>30</v>
      </c>
      <c r="AK15" s="1" t="s">
        <v>356</v>
      </c>
      <c r="AL15" s="1" t="s">
        <v>133</v>
      </c>
      <c r="AM15">
        <v>0</v>
      </c>
      <c r="AN15">
        <v>3</v>
      </c>
      <c r="AO15" s="1" t="s">
        <v>127</v>
      </c>
      <c r="AP15" s="1" t="s">
        <v>127</v>
      </c>
      <c r="AQ15" s="1" t="s">
        <v>39</v>
      </c>
      <c r="AR15">
        <v>8</v>
      </c>
      <c r="AS15">
        <v>8</v>
      </c>
      <c r="AT15" s="1" t="s">
        <v>127</v>
      </c>
      <c r="AU15" s="1" t="s">
        <v>127</v>
      </c>
      <c r="AV15" s="1" t="s">
        <v>127</v>
      </c>
      <c r="AW15" s="1" t="s">
        <v>127</v>
      </c>
      <c r="AX15" s="1" t="s">
        <v>127</v>
      </c>
      <c r="AY15" s="1" t="s">
        <v>127</v>
      </c>
      <c r="AZ15" s="1" t="s">
        <v>127</v>
      </c>
      <c r="BA15" s="1" t="s">
        <v>127</v>
      </c>
      <c r="BB15" s="1" t="s">
        <v>127</v>
      </c>
      <c r="BC15" s="1" t="s">
        <v>127</v>
      </c>
      <c r="BD15" s="1" t="s">
        <v>52</v>
      </c>
      <c r="BE15" s="1" t="s">
        <v>127</v>
      </c>
      <c r="BF15" s="1" t="s">
        <v>54</v>
      </c>
      <c r="BG15" s="1" t="s">
        <v>127</v>
      </c>
      <c r="BH15" s="1" t="s">
        <v>127</v>
      </c>
      <c r="BI15" s="1" t="s">
        <v>127</v>
      </c>
      <c r="BJ15" s="1" t="s">
        <v>127</v>
      </c>
      <c r="BK15" s="1" t="s">
        <v>58</v>
      </c>
      <c r="BL15" s="1" t="s">
        <v>127</v>
      </c>
      <c r="BM15" s="1" t="s">
        <v>127</v>
      </c>
      <c r="BN15" s="1" t="s">
        <v>61</v>
      </c>
      <c r="BO15" s="1" t="s">
        <v>62</v>
      </c>
      <c r="BP15" s="1" t="s">
        <v>127</v>
      </c>
      <c r="BQ15" s="1" t="s">
        <v>64</v>
      </c>
      <c r="BR15" s="1" t="s">
        <v>127</v>
      </c>
      <c r="BS15" s="1" t="s">
        <v>127</v>
      </c>
      <c r="BT15" s="1" t="s">
        <v>127</v>
      </c>
      <c r="BU15" s="1" t="s">
        <v>127</v>
      </c>
      <c r="BV15" s="1" t="s">
        <v>68</v>
      </c>
      <c r="BW15" s="1" t="s">
        <v>69</v>
      </c>
      <c r="BX15" s="1" t="s">
        <v>70</v>
      </c>
      <c r="BY15" s="1" t="s">
        <v>71</v>
      </c>
      <c r="BZ15" s="1" t="s">
        <v>72</v>
      </c>
      <c r="CA15" s="1" t="s">
        <v>73</v>
      </c>
      <c r="CB15" s="1" t="s">
        <v>74</v>
      </c>
      <c r="CC15" s="1" t="s">
        <v>127</v>
      </c>
      <c r="CD15" s="1" t="s">
        <v>76</v>
      </c>
      <c r="CE15" s="1" t="s">
        <v>77</v>
      </c>
      <c r="CF15" s="1" t="s">
        <v>127</v>
      </c>
      <c r="CG15" s="1" t="s">
        <v>78</v>
      </c>
      <c r="CH15" s="1" t="s">
        <v>79</v>
      </c>
      <c r="CI15" s="1" t="s">
        <v>80</v>
      </c>
      <c r="CJ15" s="1" t="s">
        <v>81</v>
      </c>
      <c r="CK15" s="1" t="s">
        <v>82</v>
      </c>
      <c r="CL15" s="1" t="s">
        <v>83</v>
      </c>
      <c r="CM15" s="1" t="s">
        <v>84</v>
      </c>
      <c r="CN15" s="1" t="s">
        <v>127</v>
      </c>
      <c r="CO15" s="1" t="s">
        <v>357</v>
      </c>
      <c r="CP15" s="1" t="s">
        <v>358</v>
      </c>
      <c r="CQ15" s="1" t="s">
        <v>87</v>
      </c>
      <c r="CR15" s="1" t="s">
        <v>88</v>
      </c>
      <c r="CS15" s="1" t="s">
        <v>89</v>
      </c>
      <c r="CT15" s="1" t="s">
        <v>127</v>
      </c>
      <c r="CU15" s="1" t="s">
        <v>127</v>
      </c>
      <c r="CV15" s="1" t="s">
        <v>127</v>
      </c>
      <c r="CW15" s="1" t="s">
        <v>93</v>
      </c>
      <c r="CX15" s="1" t="s">
        <v>94</v>
      </c>
      <c r="CY15" s="1" t="s">
        <v>127</v>
      </c>
      <c r="CZ15" s="1" t="s">
        <v>127</v>
      </c>
      <c r="DA15" s="1" t="s">
        <v>127</v>
      </c>
      <c r="DB15" s="1" t="s">
        <v>127</v>
      </c>
      <c r="DC15" s="1" t="s">
        <v>127</v>
      </c>
      <c r="DD15" s="1" t="s">
        <v>99</v>
      </c>
      <c r="DE15" s="1" t="s">
        <v>100</v>
      </c>
      <c r="DF15" s="1" t="s">
        <v>101</v>
      </c>
      <c r="DG15" s="1" t="s">
        <v>102</v>
      </c>
      <c r="DH15" s="1" t="s">
        <v>127</v>
      </c>
      <c r="DI15" s="1" t="s">
        <v>127</v>
      </c>
      <c r="DJ15" s="1" t="s">
        <v>105</v>
      </c>
      <c r="DK15" s="1" t="s">
        <v>127</v>
      </c>
      <c r="DL15" s="1" t="s">
        <v>127</v>
      </c>
      <c r="DM15" s="1" t="s">
        <v>127</v>
      </c>
      <c r="DN15" s="1" t="s">
        <v>88</v>
      </c>
      <c r="DO15" s="1" t="s">
        <v>127</v>
      </c>
      <c r="DP15" s="1" t="s">
        <v>109</v>
      </c>
      <c r="DQ15" s="1" t="s">
        <v>127</v>
      </c>
      <c r="DR15" s="1" t="s">
        <v>127</v>
      </c>
      <c r="DS15" s="1" t="s">
        <v>112</v>
      </c>
      <c r="DT15" s="1" t="s">
        <v>127</v>
      </c>
      <c r="DU15" s="1" t="s">
        <v>127</v>
      </c>
      <c r="DV15" s="1" t="s">
        <v>359</v>
      </c>
      <c r="DW15" s="1" t="s">
        <v>127</v>
      </c>
      <c r="DX15" s="1" t="s">
        <v>360</v>
      </c>
      <c r="DY15" s="1" t="s">
        <v>127</v>
      </c>
      <c r="DZ15" s="1" t="s">
        <v>361</v>
      </c>
      <c r="EA15" s="1" t="s">
        <v>362</v>
      </c>
      <c r="EB15" s="1" t="s">
        <v>363</v>
      </c>
    </row>
    <row r="16" spans="1:132" x14ac:dyDescent="0.2">
      <c r="A16" s="1" t="s">
        <v>364</v>
      </c>
      <c r="B16" s="1" t="s">
        <v>365</v>
      </c>
      <c r="C16" s="1" t="s">
        <v>366</v>
      </c>
      <c r="D16" s="1" t="s">
        <v>367</v>
      </c>
      <c r="E16" s="2" t="str">
        <f>HYPERLINK("http://www.ciclourbano.org.br","http://www.ciclourbano.org.br")</f>
        <v>http://www.ciclourbano.org.br</v>
      </c>
      <c r="F16" s="2" t="str">
        <f>HYPERLINK("http://Facebook.com/ongciclourbano","http://Facebook.com/ongciclourbano")</f>
        <v>http://Facebook.com/ongciclourbano</v>
      </c>
      <c r="G16" s="1" t="s">
        <v>253</v>
      </c>
      <c r="H16" s="1" t="s">
        <v>254</v>
      </c>
      <c r="I16" s="1" t="s">
        <v>127</v>
      </c>
      <c r="J16" s="1" t="s">
        <v>150</v>
      </c>
      <c r="K16">
        <v>2007</v>
      </c>
      <c r="L16" s="1" t="s">
        <v>368</v>
      </c>
      <c r="M16" s="1" t="s">
        <v>127</v>
      </c>
      <c r="N16" s="1" t="s">
        <v>127</v>
      </c>
      <c r="O16" s="1" t="s">
        <v>127</v>
      </c>
      <c r="P16" s="1" t="s">
        <v>127</v>
      </c>
      <c r="Q16" s="1" t="s">
        <v>127</v>
      </c>
      <c r="R16" s="1" t="s">
        <v>127</v>
      </c>
      <c r="S16" s="1" t="s">
        <v>18</v>
      </c>
      <c r="T16" s="1" t="s">
        <v>127</v>
      </c>
      <c r="U16" s="1" t="s">
        <v>127</v>
      </c>
      <c r="V16" s="1" t="s">
        <v>127</v>
      </c>
      <c r="W16" s="1" t="s">
        <v>127</v>
      </c>
      <c r="X16" s="1" t="s">
        <v>127</v>
      </c>
      <c r="Y16" s="1" t="s">
        <v>24</v>
      </c>
      <c r="Z16" s="1" t="s">
        <v>127</v>
      </c>
      <c r="AA16" s="1" t="s">
        <v>127</v>
      </c>
      <c r="AB16" s="1" t="s">
        <v>127</v>
      </c>
      <c r="AC16" s="1" t="s">
        <v>222</v>
      </c>
      <c r="AD16" s="1" t="s">
        <v>127</v>
      </c>
      <c r="AE16" s="1" t="s">
        <v>222</v>
      </c>
      <c r="AF16" s="1" t="s">
        <v>127</v>
      </c>
      <c r="AG16" s="1" t="s">
        <v>365</v>
      </c>
      <c r="AH16" s="1" t="s">
        <v>203</v>
      </c>
      <c r="AI16" s="1" t="s">
        <v>127</v>
      </c>
      <c r="AJ16">
        <v>29</v>
      </c>
      <c r="AK16" s="1" t="s">
        <v>369</v>
      </c>
      <c r="AL16" s="1" t="s">
        <v>133</v>
      </c>
      <c r="AM16">
        <v>3</v>
      </c>
      <c r="AN16">
        <v>43</v>
      </c>
      <c r="AO16" s="1" t="s">
        <v>127</v>
      </c>
      <c r="AP16" s="1" t="s">
        <v>127</v>
      </c>
      <c r="AQ16" s="1" t="s">
        <v>39</v>
      </c>
      <c r="AR16">
        <v>0</v>
      </c>
      <c r="AS16">
        <v>20</v>
      </c>
      <c r="AT16" s="1" t="s">
        <v>127</v>
      </c>
      <c r="AU16" s="1" t="s">
        <v>127</v>
      </c>
      <c r="AV16" s="1" t="s">
        <v>127</v>
      </c>
      <c r="AW16" s="1" t="s">
        <v>45</v>
      </c>
      <c r="AX16" s="1" t="s">
        <v>127</v>
      </c>
      <c r="AY16" s="1" t="s">
        <v>127</v>
      </c>
      <c r="AZ16" s="1" t="s">
        <v>127</v>
      </c>
      <c r="BA16" s="1" t="s">
        <v>127</v>
      </c>
      <c r="BB16" s="1" t="s">
        <v>127</v>
      </c>
      <c r="BC16" s="1" t="s">
        <v>127</v>
      </c>
      <c r="BD16" s="1" t="s">
        <v>127</v>
      </c>
      <c r="BE16" s="1" t="s">
        <v>127</v>
      </c>
      <c r="BF16" s="1" t="s">
        <v>127</v>
      </c>
      <c r="BG16" s="1" t="s">
        <v>127</v>
      </c>
      <c r="BH16" s="1" t="s">
        <v>127</v>
      </c>
      <c r="BI16" s="1" t="s">
        <v>127</v>
      </c>
      <c r="BJ16" s="1" t="s">
        <v>57</v>
      </c>
      <c r="BK16" s="1" t="s">
        <v>58</v>
      </c>
      <c r="BL16" s="1" t="s">
        <v>127</v>
      </c>
      <c r="BM16" s="1" t="s">
        <v>60</v>
      </c>
      <c r="BN16" s="1" t="s">
        <v>127</v>
      </c>
      <c r="BO16" s="1" t="s">
        <v>127</v>
      </c>
      <c r="BP16" s="1" t="s">
        <v>127</v>
      </c>
      <c r="BQ16" s="1" t="s">
        <v>64</v>
      </c>
      <c r="BR16" s="1" t="s">
        <v>127</v>
      </c>
      <c r="BS16" s="1" t="s">
        <v>127</v>
      </c>
      <c r="BT16" s="1" t="s">
        <v>127</v>
      </c>
      <c r="BU16" s="1" t="s">
        <v>134</v>
      </c>
      <c r="BV16" s="1" t="s">
        <v>127</v>
      </c>
      <c r="BW16" s="1" t="s">
        <v>69</v>
      </c>
      <c r="BX16" s="1" t="s">
        <v>127</v>
      </c>
      <c r="BY16" s="1" t="s">
        <v>127</v>
      </c>
      <c r="BZ16" s="1" t="s">
        <v>127</v>
      </c>
      <c r="CA16" s="1" t="s">
        <v>73</v>
      </c>
      <c r="CB16" s="1" t="s">
        <v>127</v>
      </c>
      <c r="CC16" s="1" t="s">
        <v>127</v>
      </c>
      <c r="CD16" s="1" t="s">
        <v>127</v>
      </c>
      <c r="CE16" s="1" t="s">
        <v>127</v>
      </c>
      <c r="CF16" s="1" t="s">
        <v>127</v>
      </c>
      <c r="CG16" s="1" t="s">
        <v>78</v>
      </c>
      <c r="CH16" s="1" t="s">
        <v>79</v>
      </c>
      <c r="CI16" s="1" t="s">
        <v>127</v>
      </c>
      <c r="CJ16" s="1" t="s">
        <v>127</v>
      </c>
      <c r="CK16" s="1" t="s">
        <v>127</v>
      </c>
      <c r="CL16" s="1" t="s">
        <v>83</v>
      </c>
      <c r="CM16" s="1" t="s">
        <v>127</v>
      </c>
      <c r="CN16" s="1" t="s">
        <v>127</v>
      </c>
      <c r="CO16" s="1" t="s">
        <v>370</v>
      </c>
      <c r="CP16" s="1" t="s">
        <v>371</v>
      </c>
      <c r="CQ16" s="1" t="s">
        <v>127</v>
      </c>
      <c r="CR16" s="1" t="s">
        <v>127</v>
      </c>
      <c r="CS16" s="1" t="s">
        <v>89</v>
      </c>
      <c r="CT16" s="1" t="s">
        <v>127</v>
      </c>
      <c r="CU16" s="1" t="s">
        <v>127</v>
      </c>
      <c r="CV16" s="1" t="s">
        <v>127</v>
      </c>
      <c r="CW16" s="1" t="s">
        <v>93</v>
      </c>
      <c r="CX16" s="1" t="s">
        <v>127</v>
      </c>
      <c r="CY16" s="1" t="s">
        <v>127</v>
      </c>
      <c r="CZ16" s="1" t="s">
        <v>127</v>
      </c>
      <c r="DA16" s="1" t="s">
        <v>127</v>
      </c>
      <c r="DB16" s="1" t="s">
        <v>127</v>
      </c>
      <c r="DC16" s="1" t="s">
        <v>127</v>
      </c>
      <c r="DD16" s="1" t="s">
        <v>99</v>
      </c>
      <c r="DE16" s="1" t="s">
        <v>127</v>
      </c>
      <c r="DF16" s="1" t="s">
        <v>101</v>
      </c>
      <c r="DG16" s="1" t="s">
        <v>102</v>
      </c>
      <c r="DH16" s="1" t="s">
        <v>127</v>
      </c>
      <c r="DI16" s="1" t="s">
        <v>127</v>
      </c>
      <c r="DJ16" s="1" t="s">
        <v>105</v>
      </c>
      <c r="DK16" s="1" t="s">
        <v>127</v>
      </c>
      <c r="DL16" s="1" t="s">
        <v>127</v>
      </c>
      <c r="DM16" s="1" t="s">
        <v>107</v>
      </c>
      <c r="DN16" s="1" t="s">
        <v>127</v>
      </c>
      <c r="DO16" s="1" t="s">
        <v>127</v>
      </c>
      <c r="DP16" s="1" t="s">
        <v>109</v>
      </c>
      <c r="DQ16" s="1" t="s">
        <v>127</v>
      </c>
      <c r="DR16" s="1" t="s">
        <v>127</v>
      </c>
      <c r="DS16" s="1" t="s">
        <v>127</v>
      </c>
      <c r="DT16" s="1" t="s">
        <v>127</v>
      </c>
      <c r="DU16" s="1" t="s">
        <v>127</v>
      </c>
      <c r="DV16" s="1" t="s">
        <v>372</v>
      </c>
      <c r="DW16" s="1" t="s">
        <v>138</v>
      </c>
      <c r="DX16" s="1" t="s">
        <v>373</v>
      </c>
      <c r="DY16" s="1" t="s">
        <v>127</v>
      </c>
      <c r="DZ16" s="1" t="s">
        <v>374</v>
      </c>
      <c r="EA16" s="1" t="s">
        <v>375</v>
      </c>
      <c r="EB16" s="1" t="s">
        <v>376</v>
      </c>
    </row>
    <row r="17" spans="1:132" x14ac:dyDescent="0.2">
      <c r="A17" s="1" t="s">
        <v>377</v>
      </c>
      <c r="B17" s="1" t="s">
        <v>378</v>
      </c>
      <c r="C17" s="1" t="s">
        <v>379</v>
      </c>
      <c r="D17" s="1" t="s">
        <v>380</v>
      </c>
      <c r="E17" s="2" t="str">
        <f>HYPERLINK("http://pistacheeditorial.com.br","http://pistacheeditorial.com.br")</f>
        <v>http://pistacheeditorial.com.br</v>
      </c>
      <c r="F17" s="2" t="str">
        <f>HYPERLINK("http://facebook.com/livrocasacadabra","http://facebook.com/livrocasacadabra")</f>
        <v>http://facebook.com/livrocasacadabra</v>
      </c>
      <c r="G17" s="1" t="s">
        <v>185</v>
      </c>
      <c r="H17" s="1" t="s">
        <v>186</v>
      </c>
      <c r="I17" s="1" t="s">
        <v>127</v>
      </c>
      <c r="J17" s="1" t="s">
        <v>150</v>
      </c>
      <c r="K17">
        <v>2016</v>
      </c>
      <c r="L17" s="1" t="s">
        <v>381</v>
      </c>
      <c r="M17" s="1" t="s">
        <v>12</v>
      </c>
      <c r="N17" s="1" t="s">
        <v>13</v>
      </c>
      <c r="O17" s="1" t="s">
        <v>127</v>
      </c>
      <c r="P17" s="1" t="s">
        <v>15</v>
      </c>
      <c r="Q17" s="1" t="s">
        <v>127</v>
      </c>
      <c r="R17" s="1" t="s">
        <v>127</v>
      </c>
      <c r="S17" s="1" t="s">
        <v>127</v>
      </c>
      <c r="T17" s="1" t="s">
        <v>127</v>
      </c>
      <c r="U17" s="1" t="s">
        <v>127</v>
      </c>
      <c r="V17" s="1" t="s">
        <v>127</v>
      </c>
      <c r="W17" s="1" t="s">
        <v>22</v>
      </c>
      <c r="X17" s="1" t="s">
        <v>127</v>
      </c>
      <c r="Y17" s="1" t="s">
        <v>127</v>
      </c>
      <c r="Z17" s="1" t="s">
        <v>127</v>
      </c>
      <c r="AA17" s="1" t="s">
        <v>26</v>
      </c>
      <c r="AB17" s="1" t="s">
        <v>127</v>
      </c>
      <c r="AC17" s="1" t="s">
        <v>127</v>
      </c>
      <c r="AD17" s="1" t="s">
        <v>382</v>
      </c>
      <c r="AE17" s="1" t="s">
        <v>127</v>
      </c>
      <c r="AF17" s="1" t="s">
        <v>382</v>
      </c>
      <c r="AG17" s="1" t="s">
        <v>383</v>
      </c>
      <c r="AH17" s="1" t="s">
        <v>203</v>
      </c>
      <c r="AI17" s="1" t="s">
        <v>127</v>
      </c>
      <c r="AJ17">
        <v>39</v>
      </c>
      <c r="AK17" s="1" t="s">
        <v>384</v>
      </c>
      <c r="AL17" s="1" t="s">
        <v>133</v>
      </c>
      <c r="AM17">
        <v>0</v>
      </c>
      <c r="AN17">
        <v>2</v>
      </c>
      <c r="AO17" s="1" t="s">
        <v>127</v>
      </c>
      <c r="AP17" s="1" t="s">
        <v>38</v>
      </c>
      <c r="AQ17" s="1" t="s">
        <v>127</v>
      </c>
      <c r="AR17">
        <v>4</v>
      </c>
      <c r="AS17">
        <v>0</v>
      </c>
      <c r="AT17" s="1" t="s">
        <v>127</v>
      </c>
      <c r="AU17" s="1" t="s">
        <v>127</v>
      </c>
      <c r="AV17" s="1" t="s">
        <v>127</v>
      </c>
      <c r="AW17" s="1" t="s">
        <v>127</v>
      </c>
      <c r="AX17" s="1" t="s">
        <v>127</v>
      </c>
      <c r="AY17" s="1" t="s">
        <v>47</v>
      </c>
      <c r="AZ17" s="1" t="s">
        <v>127</v>
      </c>
      <c r="BA17" s="1" t="s">
        <v>127</v>
      </c>
      <c r="BB17" s="1" t="s">
        <v>127</v>
      </c>
      <c r="BC17" s="1" t="s">
        <v>127</v>
      </c>
      <c r="BD17" s="1" t="s">
        <v>127</v>
      </c>
      <c r="BE17" s="1" t="s">
        <v>53</v>
      </c>
      <c r="BF17" s="1" t="s">
        <v>127</v>
      </c>
      <c r="BG17" s="1" t="s">
        <v>127</v>
      </c>
      <c r="BH17" s="1" t="s">
        <v>55</v>
      </c>
      <c r="BI17" s="1" t="s">
        <v>127</v>
      </c>
      <c r="BJ17" s="1" t="s">
        <v>57</v>
      </c>
      <c r="BK17" s="1" t="s">
        <v>58</v>
      </c>
      <c r="BL17" s="1" t="s">
        <v>127</v>
      </c>
      <c r="BM17" s="1" t="s">
        <v>127</v>
      </c>
      <c r="BN17" s="1" t="s">
        <v>127</v>
      </c>
      <c r="BO17" s="1" t="s">
        <v>127</v>
      </c>
      <c r="BP17" s="1" t="s">
        <v>127</v>
      </c>
      <c r="BQ17" s="1" t="s">
        <v>64</v>
      </c>
      <c r="BR17" s="1" t="s">
        <v>127</v>
      </c>
      <c r="BS17" s="1" t="s">
        <v>127</v>
      </c>
      <c r="BT17" s="1" t="s">
        <v>127</v>
      </c>
      <c r="BU17" s="1" t="s">
        <v>127</v>
      </c>
      <c r="BV17" s="1" t="s">
        <v>68</v>
      </c>
      <c r="BW17" s="1" t="s">
        <v>127</v>
      </c>
      <c r="BX17" s="1" t="s">
        <v>127</v>
      </c>
      <c r="BY17" s="1" t="s">
        <v>127</v>
      </c>
      <c r="BZ17" s="1" t="s">
        <v>127</v>
      </c>
      <c r="CA17" s="1" t="s">
        <v>127</v>
      </c>
      <c r="CB17" s="1" t="s">
        <v>74</v>
      </c>
      <c r="CC17" s="1" t="s">
        <v>127</v>
      </c>
      <c r="CD17" s="1" t="s">
        <v>127</v>
      </c>
      <c r="CE17" s="1" t="s">
        <v>127</v>
      </c>
      <c r="CF17" s="1" t="s">
        <v>127</v>
      </c>
      <c r="CG17" s="1" t="s">
        <v>78</v>
      </c>
      <c r="CH17" s="1" t="s">
        <v>79</v>
      </c>
      <c r="CI17" s="1" t="s">
        <v>127</v>
      </c>
      <c r="CJ17" s="1" t="s">
        <v>127</v>
      </c>
      <c r="CK17" s="1" t="s">
        <v>127</v>
      </c>
      <c r="CL17" s="1" t="s">
        <v>127</v>
      </c>
      <c r="CM17" s="1" t="s">
        <v>127</v>
      </c>
      <c r="CN17" s="1" t="s">
        <v>127</v>
      </c>
      <c r="CO17" s="1" t="s">
        <v>127</v>
      </c>
      <c r="CP17" s="1" t="s">
        <v>127</v>
      </c>
      <c r="CQ17" s="1" t="s">
        <v>127</v>
      </c>
      <c r="CR17" s="1" t="s">
        <v>127</v>
      </c>
      <c r="CS17" s="1" t="s">
        <v>127</v>
      </c>
      <c r="CT17" s="1" t="s">
        <v>127</v>
      </c>
      <c r="CU17" s="1" t="s">
        <v>127</v>
      </c>
      <c r="CV17" s="1" t="s">
        <v>127</v>
      </c>
      <c r="CW17" s="1" t="s">
        <v>127</v>
      </c>
      <c r="CX17" s="1" t="s">
        <v>127</v>
      </c>
      <c r="CY17" s="1" t="s">
        <v>127</v>
      </c>
      <c r="CZ17" s="1" t="s">
        <v>127</v>
      </c>
      <c r="DA17" s="1" t="s">
        <v>127</v>
      </c>
      <c r="DB17" s="1" t="s">
        <v>127</v>
      </c>
      <c r="DC17" s="1" t="s">
        <v>127</v>
      </c>
      <c r="DD17" s="1" t="s">
        <v>127</v>
      </c>
      <c r="DE17" s="1" t="s">
        <v>127</v>
      </c>
      <c r="DF17" s="1" t="s">
        <v>127</v>
      </c>
      <c r="DG17" s="1" t="s">
        <v>127</v>
      </c>
      <c r="DH17" s="1" t="s">
        <v>127</v>
      </c>
      <c r="DI17" s="1" t="s">
        <v>127</v>
      </c>
      <c r="DJ17" s="1" t="s">
        <v>127</v>
      </c>
      <c r="DK17" s="1" t="s">
        <v>127</v>
      </c>
      <c r="DL17" s="1" t="s">
        <v>127</v>
      </c>
      <c r="DM17" s="1" t="s">
        <v>127</v>
      </c>
      <c r="DN17" s="1" t="s">
        <v>127</v>
      </c>
      <c r="DO17" s="1" t="s">
        <v>127</v>
      </c>
      <c r="DP17" s="1" t="s">
        <v>127</v>
      </c>
      <c r="DQ17" s="1" t="s">
        <v>127</v>
      </c>
      <c r="DR17" s="1" t="s">
        <v>127</v>
      </c>
      <c r="DS17" s="1" t="s">
        <v>127</v>
      </c>
      <c r="DT17" s="1" t="s">
        <v>127</v>
      </c>
      <c r="DU17" s="1" t="s">
        <v>127</v>
      </c>
      <c r="DV17" s="1" t="s">
        <v>127</v>
      </c>
      <c r="DW17" s="1" t="s">
        <v>127</v>
      </c>
      <c r="DX17" s="1" t="s">
        <v>127</v>
      </c>
      <c r="DY17" s="1" t="s">
        <v>127</v>
      </c>
      <c r="DZ17" s="1" t="s">
        <v>385</v>
      </c>
      <c r="EA17" s="1" t="s">
        <v>386</v>
      </c>
      <c r="EB17" s="1" t="s">
        <v>387</v>
      </c>
    </row>
    <row r="18" spans="1:132" x14ac:dyDescent="0.2">
      <c r="A18" s="1" t="s">
        <v>388</v>
      </c>
      <c r="B18" s="1" t="s">
        <v>389</v>
      </c>
      <c r="C18" s="1" t="s">
        <v>390</v>
      </c>
      <c r="D18" s="1" t="s">
        <v>391</v>
      </c>
      <c r="E18" s="2" t="str">
        <f>HYPERLINK("http://","http://")</f>
        <v>http://</v>
      </c>
      <c r="F18" s="2" t="str">
        <f>HYPERLINK("http://","http://")</f>
        <v>http://</v>
      </c>
      <c r="G18" s="1" t="s">
        <v>269</v>
      </c>
      <c r="H18" s="1" t="s">
        <v>322</v>
      </c>
      <c r="I18" s="1" t="s">
        <v>127</v>
      </c>
      <c r="J18" s="1" t="s">
        <v>187</v>
      </c>
      <c r="K18">
        <v>2018</v>
      </c>
      <c r="L18" s="1" t="s">
        <v>392</v>
      </c>
      <c r="M18" s="1" t="s">
        <v>12</v>
      </c>
      <c r="N18" s="1" t="s">
        <v>127</v>
      </c>
      <c r="O18" s="1" t="s">
        <v>127</v>
      </c>
      <c r="P18" s="1" t="s">
        <v>127</v>
      </c>
      <c r="Q18" s="1" t="s">
        <v>127</v>
      </c>
      <c r="R18" s="1" t="s">
        <v>127</v>
      </c>
      <c r="S18" s="1" t="s">
        <v>127</v>
      </c>
      <c r="T18" s="1" t="s">
        <v>127</v>
      </c>
      <c r="U18" s="1" t="s">
        <v>127</v>
      </c>
      <c r="V18" s="1" t="s">
        <v>127</v>
      </c>
      <c r="W18" s="1" t="s">
        <v>22</v>
      </c>
      <c r="X18" s="1" t="s">
        <v>127</v>
      </c>
      <c r="Y18" s="1" t="s">
        <v>127</v>
      </c>
      <c r="Z18" s="1" t="s">
        <v>127</v>
      </c>
      <c r="AA18" s="1" t="s">
        <v>127</v>
      </c>
      <c r="AB18" s="1" t="s">
        <v>127</v>
      </c>
      <c r="AC18" s="1" t="s">
        <v>130</v>
      </c>
      <c r="AD18" s="1" t="s">
        <v>127</v>
      </c>
      <c r="AE18" s="1" t="s">
        <v>393</v>
      </c>
      <c r="AF18" s="1" t="s">
        <v>127</v>
      </c>
      <c r="AG18" s="1" t="s">
        <v>127</v>
      </c>
      <c r="AH18" s="1" t="s">
        <v>203</v>
      </c>
      <c r="AI18" s="1" t="s">
        <v>127</v>
      </c>
      <c r="AJ18"/>
      <c r="AK18" s="1" t="s">
        <v>127</v>
      </c>
      <c r="AL18" s="1" t="s">
        <v>133</v>
      </c>
      <c r="AM18"/>
      <c r="AN18"/>
      <c r="AO18" s="1" t="s">
        <v>127</v>
      </c>
      <c r="AP18" s="1" t="s">
        <v>127</v>
      </c>
      <c r="AQ18" s="1" t="s">
        <v>39</v>
      </c>
      <c r="AR18"/>
      <c r="AS18"/>
      <c r="AT18" s="1" t="s">
        <v>127</v>
      </c>
      <c r="AU18" s="1" t="s">
        <v>127</v>
      </c>
      <c r="AV18" s="1" t="s">
        <v>127</v>
      </c>
      <c r="AW18" s="1" t="s">
        <v>127</v>
      </c>
      <c r="AX18" s="1" t="s">
        <v>127</v>
      </c>
      <c r="AY18" s="1" t="s">
        <v>127</v>
      </c>
      <c r="AZ18" s="1" t="s">
        <v>127</v>
      </c>
      <c r="BA18" s="1" t="s">
        <v>127</v>
      </c>
      <c r="BB18" s="1" t="s">
        <v>127</v>
      </c>
      <c r="BC18" s="1" t="s">
        <v>127</v>
      </c>
      <c r="BD18" s="1" t="s">
        <v>127</v>
      </c>
      <c r="BE18" s="1" t="s">
        <v>127</v>
      </c>
      <c r="BF18" s="1" t="s">
        <v>54</v>
      </c>
      <c r="BG18" s="1" t="s">
        <v>127</v>
      </c>
      <c r="BH18" s="1" t="s">
        <v>127</v>
      </c>
      <c r="BI18" s="1" t="s">
        <v>127</v>
      </c>
      <c r="BJ18" s="1" t="s">
        <v>127</v>
      </c>
      <c r="BK18" s="1" t="s">
        <v>127</v>
      </c>
      <c r="BL18" s="1" t="s">
        <v>127</v>
      </c>
      <c r="BM18" s="1" t="s">
        <v>127</v>
      </c>
      <c r="BN18" s="1" t="s">
        <v>127</v>
      </c>
      <c r="BO18" s="1" t="s">
        <v>127</v>
      </c>
      <c r="BP18" s="1" t="s">
        <v>127</v>
      </c>
      <c r="BQ18" s="1" t="s">
        <v>127</v>
      </c>
      <c r="BR18" s="1" t="s">
        <v>127</v>
      </c>
      <c r="BS18" s="1" t="s">
        <v>127</v>
      </c>
      <c r="BT18" s="1" t="s">
        <v>127</v>
      </c>
      <c r="BU18" s="1" t="s">
        <v>394</v>
      </c>
      <c r="BV18" s="1" t="s">
        <v>127</v>
      </c>
      <c r="BW18" s="1" t="s">
        <v>69</v>
      </c>
      <c r="BX18" s="1" t="s">
        <v>127</v>
      </c>
      <c r="BY18" s="1" t="s">
        <v>71</v>
      </c>
      <c r="BZ18" s="1" t="s">
        <v>72</v>
      </c>
      <c r="CA18" s="1" t="s">
        <v>73</v>
      </c>
      <c r="CB18" s="1" t="s">
        <v>74</v>
      </c>
      <c r="CC18" s="1" t="s">
        <v>75</v>
      </c>
      <c r="CD18" s="1" t="s">
        <v>127</v>
      </c>
      <c r="CE18" s="1" t="s">
        <v>127</v>
      </c>
      <c r="CF18" s="1" t="s">
        <v>127</v>
      </c>
      <c r="CG18" s="1" t="s">
        <v>78</v>
      </c>
      <c r="CH18" s="1" t="s">
        <v>79</v>
      </c>
      <c r="CI18" s="1" t="s">
        <v>127</v>
      </c>
      <c r="CJ18" s="1" t="s">
        <v>127</v>
      </c>
      <c r="CK18" s="1" t="s">
        <v>82</v>
      </c>
      <c r="CL18" s="1" t="s">
        <v>127</v>
      </c>
      <c r="CM18" s="1" t="s">
        <v>127</v>
      </c>
      <c r="CN18" s="1" t="s">
        <v>127</v>
      </c>
      <c r="CO18" s="1" t="s">
        <v>127</v>
      </c>
      <c r="CP18" s="1" t="s">
        <v>127</v>
      </c>
      <c r="CQ18" s="1" t="s">
        <v>87</v>
      </c>
      <c r="CR18" s="1" t="s">
        <v>127</v>
      </c>
      <c r="CS18" s="1" t="s">
        <v>127</v>
      </c>
      <c r="CT18" s="1" t="s">
        <v>127</v>
      </c>
      <c r="CU18" s="1" t="s">
        <v>127</v>
      </c>
      <c r="CV18" s="1" t="s">
        <v>92</v>
      </c>
      <c r="CW18" s="1" t="s">
        <v>127</v>
      </c>
      <c r="CX18" s="1" t="s">
        <v>127</v>
      </c>
      <c r="CY18" s="1" t="s">
        <v>127</v>
      </c>
      <c r="CZ18" s="1" t="s">
        <v>127</v>
      </c>
      <c r="DA18" s="1" t="s">
        <v>127</v>
      </c>
      <c r="DB18" s="1" t="s">
        <v>127</v>
      </c>
      <c r="DC18" s="1" t="s">
        <v>127</v>
      </c>
      <c r="DD18" s="1" t="s">
        <v>127</v>
      </c>
      <c r="DE18" s="1" t="s">
        <v>127</v>
      </c>
      <c r="DF18" s="1" t="s">
        <v>127</v>
      </c>
      <c r="DG18" s="1" t="s">
        <v>102</v>
      </c>
      <c r="DH18" s="1" t="s">
        <v>127</v>
      </c>
      <c r="DI18" s="1" t="s">
        <v>127</v>
      </c>
      <c r="DJ18" s="1" t="s">
        <v>105</v>
      </c>
      <c r="DK18" s="1" t="s">
        <v>127</v>
      </c>
      <c r="DL18" s="1" t="s">
        <v>127</v>
      </c>
      <c r="DM18" s="1" t="s">
        <v>127</v>
      </c>
      <c r="DN18" s="1" t="s">
        <v>127</v>
      </c>
      <c r="DO18" s="1" t="s">
        <v>127</v>
      </c>
      <c r="DP18" s="1" t="s">
        <v>127</v>
      </c>
      <c r="DQ18" s="1" t="s">
        <v>127</v>
      </c>
      <c r="DR18" s="1" t="s">
        <v>127</v>
      </c>
      <c r="DS18" s="1" t="s">
        <v>127</v>
      </c>
      <c r="DT18" s="1" t="s">
        <v>113</v>
      </c>
      <c r="DU18" s="1" t="s">
        <v>127</v>
      </c>
      <c r="DV18" s="1" t="s">
        <v>127</v>
      </c>
      <c r="DW18" s="1" t="s">
        <v>127</v>
      </c>
      <c r="DX18" s="1" t="s">
        <v>127</v>
      </c>
      <c r="DY18" s="1" t="s">
        <v>127</v>
      </c>
      <c r="DZ18" s="1" t="s">
        <v>395</v>
      </c>
      <c r="EA18" s="1" t="s">
        <v>396</v>
      </c>
      <c r="EB18" s="1" t="s">
        <v>397</v>
      </c>
    </row>
    <row r="19" spans="1:132" x14ac:dyDescent="0.2">
      <c r="A19" s="1" t="s">
        <v>398</v>
      </c>
      <c r="B19" s="1" t="s">
        <v>399</v>
      </c>
      <c r="C19" s="1" t="s">
        <v>400</v>
      </c>
      <c r="D19" s="1" t="s">
        <v>401</v>
      </c>
      <c r="E19" s="2" t="str">
        <f>HYPERLINK("http://www.urbambiental.com/","http://www.urbambiental.com/")</f>
        <v>http://www.urbambiental.com/</v>
      </c>
      <c r="F19" s="2" t="str">
        <f>HYPERLINK("http://www.facebook.com/urbambiental/","http://www.facebook.com/urbambiental/")</f>
        <v>http://www.facebook.com/urbambiental/</v>
      </c>
      <c r="G19" s="1" t="s">
        <v>185</v>
      </c>
      <c r="H19" s="1" t="s">
        <v>186</v>
      </c>
      <c r="I19" s="1" t="s">
        <v>127</v>
      </c>
      <c r="J19" s="1" t="s">
        <v>128</v>
      </c>
      <c r="K19">
        <v>2016</v>
      </c>
      <c r="L19" s="1" t="s">
        <v>402</v>
      </c>
      <c r="M19" s="1" t="s">
        <v>12</v>
      </c>
      <c r="N19" s="1" t="s">
        <v>127</v>
      </c>
      <c r="O19" s="1" t="s">
        <v>127</v>
      </c>
      <c r="P19" s="1" t="s">
        <v>15</v>
      </c>
      <c r="Q19" s="1" t="s">
        <v>16</v>
      </c>
      <c r="R19" s="1" t="s">
        <v>17</v>
      </c>
      <c r="S19" s="1" t="s">
        <v>127</v>
      </c>
      <c r="T19" s="1" t="s">
        <v>19</v>
      </c>
      <c r="U19" s="1" t="s">
        <v>127</v>
      </c>
      <c r="V19" s="1" t="s">
        <v>21</v>
      </c>
      <c r="W19" s="1" t="s">
        <v>22</v>
      </c>
      <c r="X19" s="1" t="s">
        <v>23</v>
      </c>
      <c r="Y19" s="1" t="s">
        <v>127</v>
      </c>
      <c r="Z19" s="1" t="s">
        <v>127</v>
      </c>
      <c r="AA19" s="1" t="s">
        <v>127</v>
      </c>
      <c r="AB19" s="1" t="s">
        <v>127</v>
      </c>
      <c r="AC19" s="1" t="s">
        <v>272</v>
      </c>
      <c r="AD19" s="1" t="s">
        <v>127</v>
      </c>
      <c r="AE19" s="1" t="s">
        <v>272</v>
      </c>
      <c r="AF19" s="1" t="s">
        <v>127</v>
      </c>
      <c r="AG19" s="1" t="s">
        <v>403</v>
      </c>
      <c r="AH19" s="1" t="s">
        <v>203</v>
      </c>
      <c r="AI19" s="1" t="s">
        <v>127</v>
      </c>
      <c r="AJ19">
        <v>33</v>
      </c>
      <c r="AK19" s="1" t="s">
        <v>404</v>
      </c>
      <c r="AL19" s="1" t="s">
        <v>172</v>
      </c>
      <c r="AM19">
        <v>3</v>
      </c>
      <c r="AN19">
        <v>1</v>
      </c>
      <c r="AO19" s="1" t="s">
        <v>37</v>
      </c>
      <c r="AP19" s="1" t="s">
        <v>38</v>
      </c>
      <c r="AQ19" s="1" t="s">
        <v>39</v>
      </c>
      <c r="AR19">
        <v>4</v>
      </c>
      <c r="AS19">
        <v>4</v>
      </c>
      <c r="AT19" s="1" t="s">
        <v>127</v>
      </c>
      <c r="AU19" s="1" t="s">
        <v>127</v>
      </c>
      <c r="AV19" s="1" t="s">
        <v>127</v>
      </c>
      <c r="AW19" s="1" t="s">
        <v>127</v>
      </c>
      <c r="AX19" s="1" t="s">
        <v>127</v>
      </c>
      <c r="AY19" s="1" t="s">
        <v>127</v>
      </c>
      <c r="AZ19" s="1" t="s">
        <v>127</v>
      </c>
      <c r="BA19" s="1" t="s">
        <v>127</v>
      </c>
      <c r="BB19" s="1" t="s">
        <v>127</v>
      </c>
      <c r="BC19" s="1" t="s">
        <v>51</v>
      </c>
      <c r="BD19" s="1" t="s">
        <v>127</v>
      </c>
      <c r="BE19" s="1" t="s">
        <v>127</v>
      </c>
      <c r="BF19" s="1" t="s">
        <v>127</v>
      </c>
      <c r="BG19" s="1" t="s">
        <v>127</v>
      </c>
      <c r="BH19" s="1" t="s">
        <v>127</v>
      </c>
      <c r="BI19" s="1" t="s">
        <v>56</v>
      </c>
      <c r="BJ19" s="1" t="s">
        <v>127</v>
      </c>
      <c r="BK19" s="1" t="s">
        <v>58</v>
      </c>
      <c r="BL19" s="1" t="s">
        <v>59</v>
      </c>
      <c r="BM19" s="1" t="s">
        <v>127</v>
      </c>
      <c r="BN19" s="1" t="s">
        <v>127</v>
      </c>
      <c r="BO19" s="1" t="s">
        <v>127</v>
      </c>
      <c r="BP19" s="1" t="s">
        <v>127</v>
      </c>
      <c r="BQ19" s="1" t="s">
        <v>64</v>
      </c>
      <c r="BR19" s="1" t="s">
        <v>127</v>
      </c>
      <c r="BS19" s="1" t="s">
        <v>127</v>
      </c>
      <c r="BT19" s="1" t="s">
        <v>67</v>
      </c>
      <c r="BU19" s="1" t="s">
        <v>127</v>
      </c>
      <c r="BV19" s="1" t="s">
        <v>127</v>
      </c>
      <c r="BW19" s="1" t="s">
        <v>127</v>
      </c>
      <c r="BX19" s="1" t="s">
        <v>127</v>
      </c>
      <c r="BY19" s="1" t="s">
        <v>71</v>
      </c>
      <c r="BZ19" s="1" t="s">
        <v>72</v>
      </c>
      <c r="CA19" s="1" t="s">
        <v>127</v>
      </c>
      <c r="CB19" s="1" t="s">
        <v>74</v>
      </c>
      <c r="CC19" s="1" t="s">
        <v>127</v>
      </c>
      <c r="CD19" s="1" t="s">
        <v>127</v>
      </c>
      <c r="CE19" s="1" t="s">
        <v>127</v>
      </c>
      <c r="CF19" s="1" t="s">
        <v>127</v>
      </c>
      <c r="CG19" s="1" t="s">
        <v>127</v>
      </c>
      <c r="CH19" s="1" t="s">
        <v>127</v>
      </c>
      <c r="CI19" s="1" t="s">
        <v>80</v>
      </c>
      <c r="CJ19" s="1" t="s">
        <v>127</v>
      </c>
      <c r="CK19" s="1" t="s">
        <v>127</v>
      </c>
      <c r="CL19" s="1" t="s">
        <v>127</v>
      </c>
      <c r="CM19" s="1" t="s">
        <v>84</v>
      </c>
      <c r="CN19" s="1" t="s">
        <v>127</v>
      </c>
      <c r="CO19" s="1" t="s">
        <v>405</v>
      </c>
      <c r="CP19" s="1" t="s">
        <v>405</v>
      </c>
      <c r="CQ19" s="1" t="s">
        <v>127</v>
      </c>
      <c r="CR19" s="1" t="s">
        <v>127</v>
      </c>
      <c r="CS19" s="1" t="s">
        <v>89</v>
      </c>
      <c r="CT19" s="1" t="s">
        <v>127</v>
      </c>
      <c r="CU19" s="1" t="s">
        <v>127</v>
      </c>
      <c r="CV19" s="1" t="s">
        <v>92</v>
      </c>
      <c r="CW19" s="1" t="s">
        <v>127</v>
      </c>
      <c r="CX19" s="1" t="s">
        <v>94</v>
      </c>
      <c r="CY19" s="1" t="s">
        <v>127</v>
      </c>
      <c r="CZ19" s="1" t="s">
        <v>127</v>
      </c>
      <c r="DA19" s="1" t="s">
        <v>127</v>
      </c>
      <c r="DB19" s="1" t="s">
        <v>127</v>
      </c>
      <c r="DC19" s="1" t="s">
        <v>98</v>
      </c>
      <c r="DD19" s="1" t="s">
        <v>99</v>
      </c>
      <c r="DE19" s="1" t="s">
        <v>100</v>
      </c>
      <c r="DF19" s="1" t="s">
        <v>101</v>
      </c>
      <c r="DG19" s="1" t="s">
        <v>102</v>
      </c>
      <c r="DH19" s="1" t="s">
        <v>103</v>
      </c>
      <c r="DI19" s="1" t="s">
        <v>127</v>
      </c>
      <c r="DJ19" s="1" t="s">
        <v>105</v>
      </c>
      <c r="DK19" s="1" t="s">
        <v>127</v>
      </c>
      <c r="DL19" s="1" t="s">
        <v>127</v>
      </c>
      <c r="DM19" s="1" t="s">
        <v>107</v>
      </c>
      <c r="DN19" s="1" t="s">
        <v>127</v>
      </c>
      <c r="DO19" s="1" t="s">
        <v>127</v>
      </c>
      <c r="DP19" s="1" t="s">
        <v>127</v>
      </c>
      <c r="DQ19" s="1" t="s">
        <v>127</v>
      </c>
      <c r="DR19" s="1" t="s">
        <v>127</v>
      </c>
      <c r="DS19" s="1" t="s">
        <v>127</v>
      </c>
      <c r="DT19" s="1" t="s">
        <v>127</v>
      </c>
      <c r="DU19" s="1" t="s">
        <v>127</v>
      </c>
      <c r="DV19" s="1" t="s">
        <v>406</v>
      </c>
      <c r="DW19" s="1" t="s">
        <v>407</v>
      </c>
      <c r="DX19" s="1" t="s">
        <v>127</v>
      </c>
      <c r="DY19" s="1" t="s">
        <v>127</v>
      </c>
      <c r="DZ19" s="1" t="s">
        <v>408</v>
      </c>
      <c r="EA19" s="1" t="s">
        <v>409</v>
      </c>
      <c r="EB19" s="1" t="s">
        <v>410</v>
      </c>
    </row>
    <row r="20" spans="1:132" x14ac:dyDescent="0.2">
      <c r="A20" s="1" t="s">
        <v>411</v>
      </c>
      <c r="B20" s="1" t="s">
        <v>412</v>
      </c>
      <c r="C20" s="1" t="s">
        <v>413</v>
      </c>
      <c r="D20" s="1" t="s">
        <v>414</v>
      </c>
      <c r="E20" s="2" t="str">
        <f>HYPERLINK("http://","http://")</f>
        <v>http://</v>
      </c>
      <c r="F20" s="2" t="str">
        <f>HYPERLINK("https://www.facebook.com/maiscorporfavor2018/","https://www.facebook.com/maiscorporfavor2018/")</f>
        <v>https://www.facebook.com/maiscorporfavor2018/</v>
      </c>
      <c r="G20" s="1" t="s">
        <v>269</v>
      </c>
      <c r="H20" s="1" t="s">
        <v>322</v>
      </c>
      <c r="I20" s="1" t="s">
        <v>127</v>
      </c>
      <c r="J20" s="1" t="s">
        <v>187</v>
      </c>
      <c r="K20">
        <v>2018</v>
      </c>
      <c r="L20" s="1" t="s">
        <v>415</v>
      </c>
      <c r="M20" s="1" t="s">
        <v>12</v>
      </c>
      <c r="N20" s="1" t="s">
        <v>127</v>
      </c>
      <c r="O20" s="1" t="s">
        <v>127</v>
      </c>
      <c r="P20" s="1" t="s">
        <v>127</v>
      </c>
      <c r="Q20" s="1" t="s">
        <v>127</v>
      </c>
      <c r="R20" s="1" t="s">
        <v>127</v>
      </c>
      <c r="S20" s="1" t="s">
        <v>127</v>
      </c>
      <c r="T20" s="1" t="s">
        <v>127</v>
      </c>
      <c r="U20" s="1" t="s">
        <v>127</v>
      </c>
      <c r="V20" s="1" t="s">
        <v>127</v>
      </c>
      <c r="W20" s="1" t="s">
        <v>22</v>
      </c>
      <c r="X20" s="1" t="s">
        <v>127</v>
      </c>
      <c r="Y20" s="1" t="s">
        <v>127</v>
      </c>
      <c r="Z20" s="1" t="s">
        <v>127</v>
      </c>
      <c r="AA20" s="1" t="s">
        <v>127</v>
      </c>
      <c r="AB20" s="1" t="s">
        <v>127</v>
      </c>
      <c r="AC20" s="1" t="s">
        <v>130</v>
      </c>
      <c r="AD20" s="1" t="s">
        <v>127</v>
      </c>
      <c r="AE20" s="1" t="s">
        <v>130</v>
      </c>
      <c r="AF20" s="1" t="s">
        <v>127</v>
      </c>
      <c r="AG20" s="1" t="s">
        <v>416</v>
      </c>
      <c r="AH20" s="1" t="s">
        <v>131</v>
      </c>
      <c r="AI20" s="1" t="s">
        <v>127</v>
      </c>
      <c r="AJ20">
        <v>38</v>
      </c>
      <c r="AK20" s="1" t="s">
        <v>417</v>
      </c>
      <c r="AL20" s="1" t="s">
        <v>133</v>
      </c>
      <c r="AM20"/>
      <c r="AN20">
        <v>4</v>
      </c>
      <c r="AO20" s="1" t="s">
        <v>127</v>
      </c>
      <c r="AP20" s="1" t="s">
        <v>38</v>
      </c>
      <c r="AQ20" s="1" t="s">
        <v>39</v>
      </c>
      <c r="AR20">
        <v>2</v>
      </c>
      <c r="AS20">
        <v>2</v>
      </c>
      <c r="AT20" s="1" t="s">
        <v>42</v>
      </c>
      <c r="AU20" s="1" t="s">
        <v>127</v>
      </c>
      <c r="AV20" s="1" t="s">
        <v>127</v>
      </c>
      <c r="AW20" s="1" t="s">
        <v>127</v>
      </c>
      <c r="AX20" s="1" t="s">
        <v>127</v>
      </c>
      <c r="AY20" s="1" t="s">
        <v>127</v>
      </c>
      <c r="AZ20" s="1" t="s">
        <v>127</v>
      </c>
      <c r="BA20" s="1" t="s">
        <v>127</v>
      </c>
      <c r="BB20" s="1" t="s">
        <v>50</v>
      </c>
      <c r="BC20" s="1" t="s">
        <v>127</v>
      </c>
      <c r="BD20" s="1" t="s">
        <v>127</v>
      </c>
      <c r="BE20" s="1" t="s">
        <v>127</v>
      </c>
      <c r="BF20" s="1" t="s">
        <v>127</v>
      </c>
      <c r="BG20" s="1" t="s">
        <v>127</v>
      </c>
      <c r="BH20" s="1" t="s">
        <v>127</v>
      </c>
      <c r="BI20" s="1" t="s">
        <v>127</v>
      </c>
      <c r="BJ20" s="1" t="s">
        <v>57</v>
      </c>
      <c r="BK20" s="1" t="s">
        <v>58</v>
      </c>
      <c r="BL20" s="1" t="s">
        <v>127</v>
      </c>
      <c r="BM20" s="1" t="s">
        <v>127</v>
      </c>
      <c r="BN20" s="1" t="s">
        <v>127</v>
      </c>
      <c r="BO20" s="1" t="s">
        <v>127</v>
      </c>
      <c r="BP20" s="1" t="s">
        <v>127</v>
      </c>
      <c r="BQ20" s="1" t="s">
        <v>127</v>
      </c>
      <c r="BR20" s="1" t="s">
        <v>127</v>
      </c>
      <c r="BS20" s="1" t="s">
        <v>127</v>
      </c>
      <c r="BT20" s="1" t="s">
        <v>127</v>
      </c>
      <c r="BU20" s="1" t="s">
        <v>127</v>
      </c>
      <c r="BV20" s="1" t="s">
        <v>127</v>
      </c>
      <c r="BW20" s="1" t="s">
        <v>127</v>
      </c>
      <c r="BX20" s="1" t="s">
        <v>127</v>
      </c>
      <c r="BY20" s="1" t="s">
        <v>71</v>
      </c>
      <c r="BZ20" s="1" t="s">
        <v>127</v>
      </c>
      <c r="CA20" s="1" t="s">
        <v>127</v>
      </c>
      <c r="CB20" s="1" t="s">
        <v>74</v>
      </c>
      <c r="CC20" s="1" t="s">
        <v>127</v>
      </c>
      <c r="CD20" s="1" t="s">
        <v>76</v>
      </c>
      <c r="CE20" s="1" t="s">
        <v>127</v>
      </c>
      <c r="CF20" s="1" t="s">
        <v>127</v>
      </c>
      <c r="CG20" s="1" t="s">
        <v>127</v>
      </c>
      <c r="CH20" s="1" t="s">
        <v>127</v>
      </c>
      <c r="CI20" s="1" t="s">
        <v>80</v>
      </c>
      <c r="CJ20" s="1" t="s">
        <v>127</v>
      </c>
      <c r="CK20" s="1" t="s">
        <v>82</v>
      </c>
      <c r="CL20" s="1" t="s">
        <v>83</v>
      </c>
      <c r="CM20" s="1" t="s">
        <v>127</v>
      </c>
      <c r="CN20" s="1" t="s">
        <v>127</v>
      </c>
      <c r="CO20" s="1" t="s">
        <v>418</v>
      </c>
      <c r="CP20" s="1" t="s">
        <v>127</v>
      </c>
      <c r="CQ20" s="1" t="s">
        <v>127</v>
      </c>
      <c r="CR20" s="1" t="s">
        <v>88</v>
      </c>
      <c r="CS20" s="1" t="s">
        <v>89</v>
      </c>
      <c r="CT20" s="1" t="s">
        <v>127</v>
      </c>
      <c r="CU20" s="1" t="s">
        <v>127</v>
      </c>
      <c r="CV20" s="1" t="s">
        <v>127</v>
      </c>
      <c r="CW20" s="1" t="s">
        <v>127</v>
      </c>
      <c r="CX20" s="1" t="s">
        <v>127</v>
      </c>
      <c r="CY20" s="1" t="s">
        <v>127</v>
      </c>
      <c r="CZ20" s="1" t="s">
        <v>127</v>
      </c>
      <c r="DA20" s="1" t="s">
        <v>127</v>
      </c>
      <c r="DB20" s="1" t="s">
        <v>127</v>
      </c>
      <c r="DC20" s="1" t="s">
        <v>98</v>
      </c>
      <c r="DD20" s="1" t="s">
        <v>127</v>
      </c>
      <c r="DE20" s="1" t="s">
        <v>127</v>
      </c>
      <c r="DF20" s="1" t="s">
        <v>127</v>
      </c>
      <c r="DG20" s="1" t="s">
        <v>102</v>
      </c>
      <c r="DH20" s="1" t="s">
        <v>127</v>
      </c>
      <c r="DI20" s="1" t="s">
        <v>127</v>
      </c>
      <c r="DJ20" s="1" t="s">
        <v>127</v>
      </c>
      <c r="DK20" s="1" t="s">
        <v>127</v>
      </c>
      <c r="DL20" s="1" t="s">
        <v>106</v>
      </c>
      <c r="DM20" s="1" t="s">
        <v>107</v>
      </c>
      <c r="DN20" s="1" t="s">
        <v>127</v>
      </c>
      <c r="DO20" s="1" t="s">
        <v>127</v>
      </c>
      <c r="DP20" s="1" t="s">
        <v>109</v>
      </c>
      <c r="DQ20" s="1" t="s">
        <v>127</v>
      </c>
      <c r="DR20" s="1" t="s">
        <v>127</v>
      </c>
      <c r="DS20" s="1" t="s">
        <v>112</v>
      </c>
      <c r="DT20" s="1" t="s">
        <v>127</v>
      </c>
      <c r="DU20" s="1" t="s">
        <v>127</v>
      </c>
      <c r="DV20" s="1" t="s">
        <v>419</v>
      </c>
      <c r="DW20" s="1" t="s">
        <v>420</v>
      </c>
      <c r="DX20" s="1" t="s">
        <v>421</v>
      </c>
      <c r="DY20" s="1" t="s">
        <v>127</v>
      </c>
      <c r="DZ20" s="1" t="s">
        <v>422</v>
      </c>
      <c r="EA20" s="1" t="s">
        <v>423</v>
      </c>
      <c r="EB20" s="1" t="s">
        <v>424</v>
      </c>
    </row>
    <row r="21" spans="1:132" x14ac:dyDescent="0.2">
      <c r="A21" s="1" t="s">
        <v>425</v>
      </c>
      <c r="B21" s="1" t="s">
        <v>426</v>
      </c>
      <c r="C21" s="1" t="s">
        <v>427</v>
      </c>
      <c r="D21" s="1" t="s">
        <v>428</v>
      </c>
      <c r="E21" s="2" t="str">
        <f>HYPERLINK("http://","http://")</f>
        <v>http://</v>
      </c>
      <c r="F21" s="2" t="str">
        <f>HYPERLINK("http://","http://")</f>
        <v>http://</v>
      </c>
      <c r="G21" s="1" t="s">
        <v>185</v>
      </c>
      <c r="H21" s="1" t="s">
        <v>186</v>
      </c>
      <c r="I21" s="1" t="s">
        <v>127</v>
      </c>
      <c r="J21" s="1" t="s">
        <v>150</v>
      </c>
      <c r="K21">
        <v>2017</v>
      </c>
      <c r="L21" s="1" t="s">
        <v>429</v>
      </c>
      <c r="M21" s="1" t="s">
        <v>12</v>
      </c>
      <c r="N21" s="1" t="s">
        <v>13</v>
      </c>
      <c r="O21" s="1" t="s">
        <v>127</v>
      </c>
      <c r="P21" s="1" t="s">
        <v>15</v>
      </c>
      <c r="Q21" s="1" t="s">
        <v>127</v>
      </c>
      <c r="R21" s="1" t="s">
        <v>127</v>
      </c>
      <c r="S21" s="1" t="s">
        <v>18</v>
      </c>
      <c r="T21" s="1" t="s">
        <v>127</v>
      </c>
      <c r="U21" s="1" t="s">
        <v>127</v>
      </c>
      <c r="V21" s="1" t="s">
        <v>21</v>
      </c>
      <c r="W21" s="1" t="s">
        <v>127</v>
      </c>
      <c r="X21" s="1" t="s">
        <v>127</v>
      </c>
      <c r="Y21" s="1" t="s">
        <v>127</v>
      </c>
      <c r="Z21" s="1" t="s">
        <v>127</v>
      </c>
      <c r="AA21" s="1" t="s">
        <v>127</v>
      </c>
      <c r="AB21" s="1" t="s">
        <v>127</v>
      </c>
      <c r="AC21" s="1" t="s">
        <v>272</v>
      </c>
      <c r="AD21" s="1" t="s">
        <v>127</v>
      </c>
      <c r="AE21" s="1" t="s">
        <v>355</v>
      </c>
      <c r="AF21" s="1" t="s">
        <v>127</v>
      </c>
      <c r="AG21" s="1" t="s">
        <v>127</v>
      </c>
      <c r="AH21" s="1" t="s">
        <v>127</v>
      </c>
      <c r="AI21" s="1" t="s">
        <v>127</v>
      </c>
      <c r="AJ21"/>
      <c r="AK21" s="1" t="s">
        <v>127</v>
      </c>
      <c r="AL21" s="1" t="s">
        <v>127</v>
      </c>
      <c r="AM21">
        <v>3</v>
      </c>
      <c r="AN21">
        <v>0</v>
      </c>
      <c r="AO21" s="1" t="s">
        <v>37</v>
      </c>
      <c r="AP21" s="1" t="s">
        <v>38</v>
      </c>
      <c r="AQ21" s="1" t="s">
        <v>39</v>
      </c>
      <c r="AR21">
        <v>4</v>
      </c>
      <c r="AS21">
        <v>0</v>
      </c>
      <c r="AT21" s="1" t="s">
        <v>127</v>
      </c>
      <c r="AU21" s="1" t="s">
        <v>127</v>
      </c>
      <c r="AV21" s="1" t="s">
        <v>127</v>
      </c>
      <c r="AW21" s="1" t="s">
        <v>45</v>
      </c>
      <c r="AX21" s="1" t="s">
        <v>127</v>
      </c>
      <c r="AY21" s="1" t="s">
        <v>127</v>
      </c>
      <c r="AZ21" s="1" t="s">
        <v>127</v>
      </c>
      <c r="BA21" s="1" t="s">
        <v>49</v>
      </c>
      <c r="BB21" s="1" t="s">
        <v>127</v>
      </c>
      <c r="BC21" s="1" t="s">
        <v>51</v>
      </c>
      <c r="BD21" s="1" t="s">
        <v>52</v>
      </c>
      <c r="BE21" s="1" t="s">
        <v>127</v>
      </c>
      <c r="BF21" s="1" t="s">
        <v>127</v>
      </c>
      <c r="BG21" s="1" t="s">
        <v>127</v>
      </c>
      <c r="BH21" s="1" t="s">
        <v>127</v>
      </c>
      <c r="BI21" s="1" t="s">
        <v>127</v>
      </c>
      <c r="BJ21" s="1" t="s">
        <v>127</v>
      </c>
      <c r="BK21" s="1" t="s">
        <v>127</v>
      </c>
      <c r="BL21" s="1" t="s">
        <v>127</v>
      </c>
      <c r="BM21" s="1" t="s">
        <v>127</v>
      </c>
      <c r="BN21" s="1" t="s">
        <v>127</v>
      </c>
      <c r="BO21" s="1" t="s">
        <v>127</v>
      </c>
      <c r="BP21" s="1" t="s">
        <v>127</v>
      </c>
      <c r="BQ21" s="1" t="s">
        <v>127</v>
      </c>
      <c r="BR21" s="1" t="s">
        <v>127</v>
      </c>
      <c r="BS21" s="1" t="s">
        <v>127</v>
      </c>
      <c r="BT21" s="1" t="s">
        <v>127</v>
      </c>
      <c r="BU21" s="1" t="s">
        <v>134</v>
      </c>
      <c r="BV21" s="1" t="s">
        <v>68</v>
      </c>
      <c r="BW21" s="1" t="s">
        <v>127</v>
      </c>
      <c r="BX21" s="1" t="s">
        <v>127</v>
      </c>
      <c r="BY21" s="1" t="s">
        <v>71</v>
      </c>
      <c r="BZ21" s="1" t="s">
        <v>127</v>
      </c>
      <c r="CA21" s="1" t="s">
        <v>127</v>
      </c>
      <c r="CB21" s="1" t="s">
        <v>74</v>
      </c>
      <c r="CC21" s="1" t="s">
        <v>127</v>
      </c>
      <c r="CD21" s="1" t="s">
        <v>127</v>
      </c>
      <c r="CE21" s="1" t="s">
        <v>127</v>
      </c>
      <c r="CF21" s="1" t="s">
        <v>127</v>
      </c>
      <c r="CG21" s="1" t="s">
        <v>127</v>
      </c>
      <c r="CH21" s="1" t="s">
        <v>127</v>
      </c>
      <c r="CI21" s="1" t="s">
        <v>80</v>
      </c>
      <c r="CJ21" s="1" t="s">
        <v>127</v>
      </c>
      <c r="CK21" s="1" t="s">
        <v>127</v>
      </c>
      <c r="CL21" s="1" t="s">
        <v>83</v>
      </c>
      <c r="CM21" s="1" t="s">
        <v>127</v>
      </c>
      <c r="CN21" s="1" t="s">
        <v>127</v>
      </c>
      <c r="CO21" s="1" t="s">
        <v>430</v>
      </c>
      <c r="CP21" s="1" t="s">
        <v>431</v>
      </c>
      <c r="CQ21" s="1" t="s">
        <v>127</v>
      </c>
      <c r="CR21" s="1" t="s">
        <v>127</v>
      </c>
      <c r="CS21" s="1" t="s">
        <v>89</v>
      </c>
      <c r="CT21" s="1" t="s">
        <v>90</v>
      </c>
      <c r="CU21" s="1" t="s">
        <v>127</v>
      </c>
      <c r="CV21" s="1" t="s">
        <v>127</v>
      </c>
      <c r="CW21" s="1" t="s">
        <v>127</v>
      </c>
      <c r="CX21" s="1" t="s">
        <v>94</v>
      </c>
      <c r="CY21" s="1" t="s">
        <v>127</v>
      </c>
      <c r="CZ21" s="1" t="s">
        <v>96</v>
      </c>
      <c r="DA21" s="1" t="s">
        <v>127</v>
      </c>
      <c r="DB21" s="1" t="s">
        <v>127</v>
      </c>
      <c r="DC21" s="1" t="s">
        <v>98</v>
      </c>
      <c r="DD21" s="1" t="s">
        <v>127</v>
      </c>
      <c r="DE21" s="1" t="s">
        <v>127</v>
      </c>
      <c r="DF21" s="1" t="s">
        <v>127</v>
      </c>
      <c r="DG21" s="1" t="s">
        <v>127</v>
      </c>
      <c r="DH21" s="1" t="s">
        <v>103</v>
      </c>
      <c r="DI21" s="1" t="s">
        <v>127</v>
      </c>
      <c r="DJ21" s="1" t="s">
        <v>105</v>
      </c>
      <c r="DK21" s="1" t="s">
        <v>127</v>
      </c>
      <c r="DL21" s="1" t="s">
        <v>127</v>
      </c>
      <c r="DM21" s="1" t="s">
        <v>127</v>
      </c>
      <c r="DN21" s="1" t="s">
        <v>127</v>
      </c>
      <c r="DO21" s="1" t="s">
        <v>108</v>
      </c>
      <c r="DP21" s="1" t="s">
        <v>127</v>
      </c>
      <c r="DQ21" s="1" t="s">
        <v>127</v>
      </c>
      <c r="DR21" s="1" t="s">
        <v>127</v>
      </c>
      <c r="DS21" s="1" t="s">
        <v>127</v>
      </c>
      <c r="DT21" s="1" t="s">
        <v>127</v>
      </c>
      <c r="DU21" s="1" t="s">
        <v>127</v>
      </c>
      <c r="DV21" s="1" t="s">
        <v>432</v>
      </c>
      <c r="DW21" s="1" t="s">
        <v>433</v>
      </c>
      <c r="DX21" s="1" t="s">
        <v>434</v>
      </c>
      <c r="DY21" s="1" t="s">
        <v>127</v>
      </c>
      <c r="DZ21" s="1" t="s">
        <v>435</v>
      </c>
      <c r="EA21" s="1" t="s">
        <v>436</v>
      </c>
      <c r="EB21" s="1" t="s">
        <v>437</v>
      </c>
    </row>
    <row r="22" spans="1:132" x14ac:dyDescent="0.2">
      <c r="A22" s="1" t="s">
        <v>438</v>
      </c>
      <c r="B22" s="1" t="s">
        <v>439</v>
      </c>
      <c r="C22" s="1" t="s">
        <v>440</v>
      </c>
      <c r="D22" s="1" t="s">
        <v>441</v>
      </c>
      <c r="E22" s="2" t="str">
        <f>HYPERLINK("http://caosplanejado.com","http://caosplanejado.com")</f>
        <v>http://caosplanejado.com</v>
      </c>
      <c r="F22" s="2" t="str">
        <f>HYPERLINK("https://www.facebook.com/caosplanejado/","https://www.facebook.com/caosplanejado/")</f>
        <v>https://www.facebook.com/caosplanejado/</v>
      </c>
      <c r="G22" s="1" t="s">
        <v>127</v>
      </c>
      <c r="H22" s="1" t="s">
        <v>127</v>
      </c>
      <c r="I22" s="1" t="s">
        <v>442</v>
      </c>
      <c r="J22" s="1" t="s">
        <v>150</v>
      </c>
      <c r="K22">
        <v>2014</v>
      </c>
      <c r="L22" s="1" t="s">
        <v>443</v>
      </c>
      <c r="M22" s="1" t="s">
        <v>12</v>
      </c>
      <c r="N22" s="1" t="s">
        <v>13</v>
      </c>
      <c r="O22" s="1" t="s">
        <v>127</v>
      </c>
      <c r="P22" s="1" t="s">
        <v>127</v>
      </c>
      <c r="Q22" s="1" t="s">
        <v>127</v>
      </c>
      <c r="R22" s="1" t="s">
        <v>127</v>
      </c>
      <c r="S22" s="1" t="s">
        <v>127</v>
      </c>
      <c r="T22" s="1" t="s">
        <v>127</v>
      </c>
      <c r="U22" s="1" t="s">
        <v>127</v>
      </c>
      <c r="V22" s="1" t="s">
        <v>127</v>
      </c>
      <c r="W22" s="1" t="s">
        <v>22</v>
      </c>
      <c r="X22" s="1" t="s">
        <v>23</v>
      </c>
      <c r="Y22" s="1" t="s">
        <v>127</v>
      </c>
      <c r="Z22" s="1" t="s">
        <v>127</v>
      </c>
      <c r="AA22" s="1" t="s">
        <v>127</v>
      </c>
      <c r="AB22" s="1" t="s">
        <v>127</v>
      </c>
      <c r="AC22" s="1" t="s">
        <v>127</v>
      </c>
      <c r="AD22" s="1" t="s">
        <v>444</v>
      </c>
      <c r="AE22" s="1" t="s">
        <v>393</v>
      </c>
      <c r="AF22" s="1" t="s">
        <v>127</v>
      </c>
      <c r="AG22" s="1" t="s">
        <v>445</v>
      </c>
      <c r="AH22" s="1" t="s">
        <v>131</v>
      </c>
      <c r="AI22" s="1" t="s">
        <v>127</v>
      </c>
      <c r="AJ22">
        <v>31</v>
      </c>
      <c r="AK22" s="1" t="s">
        <v>446</v>
      </c>
      <c r="AL22" s="1" t="s">
        <v>133</v>
      </c>
      <c r="AM22">
        <v>1</v>
      </c>
      <c r="AN22">
        <v>2</v>
      </c>
      <c r="AO22" s="1" t="s">
        <v>37</v>
      </c>
      <c r="AP22" s="1" t="s">
        <v>127</v>
      </c>
      <c r="AQ22" s="1" t="s">
        <v>127</v>
      </c>
      <c r="AR22">
        <v>1</v>
      </c>
      <c r="AS22">
        <v>5</v>
      </c>
      <c r="AT22" s="1" t="s">
        <v>127</v>
      </c>
      <c r="AU22" s="1" t="s">
        <v>127</v>
      </c>
      <c r="AV22" s="1" t="s">
        <v>127</v>
      </c>
      <c r="AW22" s="1" t="s">
        <v>127</v>
      </c>
      <c r="AX22" s="1" t="s">
        <v>127</v>
      </c>
      <c r="AY22" s="1" t="s">
        <v>47</v>
      </c>
      <c r="AZ22" s="1" t="s">
        <v>127</v>
      </c>
      <c r="BA22" s="1" t="s">
        <v>127</v>
      </c>
      <c r="BB22" s="1" t="s">
        <v>127</v>
      </c>
      <c r="BC22" s="1" t="s">
        <v>127</v>
      </c>
      <c r="BD22" s="1" t="s">
        <v>127</v>
      </c>
      <c r="BE22" s="1" t="s">
        <v>127</v>
      </c>
      <c r="BF22" s="1" t="s">
        <v>54</v>
      </c>
      <c r="BG22" s="1" t="s">
        <v>127</v>
      </c>
      <c r="BH22" s="1" t="s">
        <v>127</v>
      </c>
      <c r="BI22" s="1" t="s">
        <v>127</v>
      </c>
      <c r="BJ22" s="1" t="s">
        <v>57</v>
      </c>
      <c r="BK22" s="1" t="s">
        <v>58</v>
      </c>
      <c r="BL22" s="1" t="s">
        <v>127</v>
      </c>
      <c r="BM22" s="1" t="s">
        <v>127</v>
      </c>
      <c r="BN22" s="1" t="s">
        <v>127</v>
      </c>
      <c r="BO22" s="1" t="s">
        <v>127</v>
      </c>
      <c r="BP22" s="1" t="s">
        <v>127</v>
      </c>
      <c r="BQ22" s="1" t="s">
        <v>64</v>
      </c>
      <c r="BR22" s="1" t="s">
        <v>127</v>
      </c>
      <c r="BS22" s="1" t="s">
        <v>66</v>
      </c>
      <c r="BT22" s="1" t="s">
        <v>67</v>
      </c>
      <c r="BU22" s="1" t="s">
        <v>127</v>
      </c>
      <c r="BV22" s="1" t="s">
        <v>68</v>
      </c>
      <c r="BW22" s="1" t="s">
        <v>127</v>
      </c>
      <c r="BX22" s="1" t="s">
        <v>127</v>
      </c>
      <c r="BY22" s="1" t="s">
        <v>71</v>
      </c>
      <c r="BZ22" s="1" t="s">
        <v>127</v>
      </c>
      <c r="CA22" s="1" t="s">
        <v>127</v>
      </c>
      <c r="CB22" s="1" t="s">
        <v>74</v>
      </c>
      <c r="CC22" s="1" t="s">
        <v>127</v>
      </c>
      <c r="CD22" s="1" t="s">
        <v>127</v>
      </c>
      <c r="CE22" s="1" t="s">
        <v>127</v>
      </c>
      <c r="CF22" s="1" t="s">
        <v>127</v>
      </c>
      <c r="CG22" s="1" t="s">
        <v>78</v>
      </c>
      <c r="CH22" s="1" t="s">
        <v>79</v>
      </c>
      <c r="CI22" s="1" t="s">
        <v>127</v>
      </c>
      <c r="CJ22" s="1" t="s">
        <v>127</v>
      </c>
      <c r="CK22" s="1" t="s">
        <v>127</v>
      </c>
      <c r="CL22" s="1" t="s">
        <v>127</v>
      </c>
      <c r="CM22" s="1" t="s">
        <v>127</v>
      </c>
      <c r="CN22" s="1" t="s">
        <v>127</v>
      </c>
      <c r="CO22" s="1" t="s">
        <v>447</v>
      </c>
      <c r="CP22" s="1" t="s">
        <v>448</v>
      </c>
      <c r="CQ22" s="1" t="s">
        <v>127</v>
      </c>
      <c r="CR22" s="1" t="s">
        <v>127</v>
      </c>
      <c r="CS22" s="1" t="s">
        <v>127</v>
      </c>
      <c r="CT22" s="1" t="s">
        <v>127</v>
      </c>
      <c r="CU22" s="1" t="s">
        <v>127</v>
      </c>
      <c r="CV22" s="1" t="s">
        <v>127</v>
      </c>
      <c r="CW22" s="1" t="s">
        <v>93</v>
      </c>
      <c r="CX22" s="1" t="s">
        <v>94</v>
      </c>
      <c r="CY22" s="1" t="s">
        <v>127</v>
      </c>
      <c r="CZ22" s="1" t="s">
        <v>127</v>
      </c>
      <c r="DA22" s="1" t="s">
        <v>127</v>
      </c>
      <c r="DB22" s="1" t="s">
        <v>127</v>
      </c>
      <c r="DC22" s="1" t="s">
        <v>127</v>
      </c>
      <c r="DD22" s="1" t="s">
        <v>99</v>
      </c>
      <c r="DE22" s="1" t="s">
        <v>100</v>
      </c>
      <c r="DF22" s="1" t="s">
        <v>101</v>
      </c>
      <c r="DG22" s="1" t="s">
        <v>102</v>
      </c>
      <c r="DH22" s="1" t="s">
        <v>127</v>
      </c>
      <c r="DI22" s="1" t="s">
        <v>127</v>
      </c>
      <c r="DJ22" s="1" t="s">
        <v>105</v>
      </c>
      <c r="DK22" s="1" t="s">
        <v>127</v>
      </c>
      <c r="DL22" s="1" t="s">
        <v>127</v>
      </c>
      <c r="DM22" s="1" t="s">
        <v>107</v>
      </c>
      <c r="DN22" s="1" t="s">
        <v>127</v>
      </c>
      <c r="DO22" s="1" t="s">
        <v>127</v>
      </c>
      <c r="DP22" s="1" t="s">
        <v>127</v>
      </c>
      <c r="DQ22" s="1" t="s">
        <v>127</v>
      </c>
      <c r="DR22" s="1" t="s">
        <v>127</v>
      </c>
      <c r="DS22" s="1" t="s">
        <v>127</v>
      </c>
      <c r="DT22" s="1" t="s">
        <v>127</v>
      </c>
      <c r="DU22" s="1" t="s">
        <v>127</v>
      </c>
      <c r="DV22" s="1" t="s">
        <v>449</v>
      </c>
      <c r="DW22" s="1" t="s">
        <v>127</v>
      </c>
      <c r="DX22" s="1" t="s">
        <v>450</v>
      </c>
      <c r="DY22" s="1" t="s">
        <v>127</v>
      </c>
      <c r="DZ22" s="1" t="s">
        <v>451</v>
      </c>
      <c r="EA22" s="1" t="s">
        <v>452</v>
      </c>
      <c r="EB22" s="1" t="s">
        <v>453</v>
      </c>
    </row>
    <row r="23" spans="1:132" x14ac:dyDescent="0.2">
      <c r="A23" s="1" t="s">
        <v>454</v>
      </c>
      <c r="B23" s="1" t="s">
        <v>455</v>
      </c>
      <c r="C23" s="1" t="s">
        <v>456</v>
      </c>
      <c r="D23" s="1" t="s">
        <v>457</v>
      </c>
      <c r="E23" s="2" t="str">
        <f>HYPERLINK("http://www.meurecife.org.br","http://www.meurecife.org.br")</f>
        <v>http://www.meurecife.org.br</v>
      </c>
      <c r="F23" s="2" t="str">
        <f>HYPERLINK("https://www.facebook.com/MeuRecife/","https://www.facebook.com/MeuRecife/")</f>
        <v>https://www.facebook.com/MeuRecife/</v>
      </c>
      <c r="G23" s="1" t="s">
        <v>286</v>
      </c>
      <c r="H23" s="1" t="s">
        <v>287</v>
      </c>
      <c r="I23" s="1" t="s">
        <v>458</v>
      </c>
      <c r="J23" s="1" t="s">
        <v>150</v>
      </c>
      <c r="K23">
        <v>2015</v>
      </c>
      <c r="L23" s="1" t="s">
        <v>459</v>
      </c>
      <c r="M23" s="1" t="s">
        <v>127</v>
      </c>
      <c r="N23" s="1" t="s">
        <v>127</v>
      </c>
      <c r="O23" s="1" t="s">
        <v>127</v>
      </c>
      <c r="P23" s="1" t="s">
        <v>127</v>
      </c>
      <c r="Q23" s="1" t="s">
        <v>127</v>
      </c>
      <c r="R23" s="1" t="s">
        <v>127</v>
      </c>
      <c r="S23" s="1" t="s">
        <v>18</v>
      </c>
      <c r="T23" s="1" t="s">
        <v>127</v>
      </c>
      <c r="U23" s="1" t="s">
        <v>460</v>
      </c>
      <c r="V23" s="1" t="s">
        <v>21</v>
      </c>
      <c r="W23" s="1" t="s">
        <v>22</v>
      </c>
      <c r="X23" s="1" t="s">
        <v>23</v>
      </c>
      <c r="Y23" s="1" t="s">
        <v>24</v>
      </c>
      <c r="Z23" s="1" t="s">
        <v>127</v>
      </c>
      <c r="AA23" s="1" t="s">
        <v>127</v>
      </c>
      <c r="AB23" s="1" t="s">
        <v>127</v>
      </c>
      <c r="AC23" s="1" t="s">
        <v>169</v>
      </c>
      <c r="AD23" s="1" t="s">
        <v>127</v>
      </c>
      <c r="AE23" s="1" t="s">
        <v>354</v>
      </c>
      <c r="AF23" s="1" t="s">
        <v>127</v>
      </c>
      <c r="AG23" s="1" t="s">
        <v>461</v>
      </c>
      <c r="AH23" s="1" t="s">
        <v>203</v>
      </c>
      <c r="AI23" s="1" t="s">
        <v>127</v>
      </c>
      <c r="AJ23">
        <v>27</v>
      </c>
      <c r="AK23" s="1" t="s">
        <v>462</v>
      </c>
      <c r="AL23" s="1" t="s">
        <v>172</v>
      </c>
      <c r="AM23">
        <v>2</v>
      </c>
      <c r="AN23">
        <v>1</v>
      </c>
      <c r="AO23" s="1" t="s">
        <v>37</v>
      </c>
      <c r="AP23" s="1" t="s">
        <v>127</v>
      </c>
      <c r="AQ23" s="1" t="s">
        <v>127</v>
      </c>
      <c r="AR23">
        <v>5</v>
      </c>
      <c r="AS23">
        <v>2</v>
      </c>
      <c r="AT23" s="1" t="s">
        <v>127</v>
      </c>
      <c r="AU23" s="1" t="s">
        <v>127</v>
      </c>
      <c r="AV23" s="1" t="s">
        <v>44</v>
      </c>
      <c r="AW23" s="1" t="s">
        <v>127</v>
      </c>
      <c r="AX23" s="1" t="s">
        <v>127</v>
      </c>
      <c r="AY23" s="1" t="s">
        <v>127</v>
      </c>
      <c r="AZ23" s="1" t="s">
        <v>127</v>
      </c>
      <c r="BA23" s="1" t="s">
        <v>127</v>
      </c>
      <c r="BB23" s="1" t="s">
        <v>127</v>
      </c>
      <c r="BC23" s="1" t="s">
        <v>127</v>
      </c>
      <c r="BD23" s="1" t="s">
        <v>127</v>
      </c>
      <c r="BE23" s="1" t="s">
        <v>127</v>
      </c>
      <c r="BF23" s="1" t="s">
        <v>127</v>
      </c>
      <c r="BG23" s="1" t="s">
        <v>127</v>
      </c>
      <c r="BH23" s="1" t="s">
        <v>127</v>
      </c>
      <c r="BI23" s="1" t="s">
        <v>127</v>
      </c>
      <c r="BJ23" s="1" t="s">
        <v>57</v>
      </c>
      <c r="BK23" s="1" t="s">
        <v>58</v>
      </c>
      <c r="BL23" s="1" t="s">
        <v>127</v>
      </c>
      <c r="BM23" s="1" t="s">
        <v>127</v>
      </c>
      <c r="BN23" s="1" t="s">
        <v>127</v>
      </c>
      <c r="BO23" s="1" t="s">
        <v>127</v>
      </c>
      <c r="BP23" s="1" t="s">
        <v>127</v>
      </c>
      <c r="BQ23" s="1" t="s">
        <v>127</v>
      </c>
      <c r="BR23" s="1" t="s">
        <v>127</v>
      </c>
      <c r="BS23" s="1" t="s">
        <v>66</v>
      </c>
      <c r="BT23" s="1" t="s">
        <v>127</v>
      </c>
      <c r="BU23" s="1" t="s">
        <v>463</v>
      </c>
      <c r="BV23" s="1" t="s">
        <v>127</v>
      </c>
      <c r="BW23" s="1" t="s">
        <v>127</v>
      </c>
      <c r="BX23" s="1" t="s">
        <v>70</v>
      </c>
      <c r="BY23" s="1" t="s">
        <v>127</v>
      </c>
      <c r="BZ23" s="1" t="s">
        <v>72</v>
      </c>
      <c r="CA23" s="1" t="s">
        <v>127</v>
      </c>
      <c r="CB23" s="1" t="s">
        <v>74</v>
      </c>
      <c r="CC23" s="1" t="s">
        <v>127</v>
      </c>
      <c r="CD23" s="1" t="s">
        <v>127</v>
      </c>
      <c r="CE23" s="1" t="s">
        <v>127</v>
      </c>
      <c r="CF23" s="1" t="s">
        <v>127</v>
      </c>
      <c r="CG23" s="1" t="s">
        <v>127</v>
      </c>
      <c r="CH23" s="1" t="s">
        <v>127</v>
      </c>
      <c r="CI23" s="1" t="s">
        <v>127</v>
      </c>
      <c r="CJ23" s="1" t="s">
        <v>127</v>
      </c>
      <c r="CK23" s="1" t="s">
        <v>82</v>
      </c>
      <c r="CL23" s="1" t="s">
        <v>127</v>
      </c>
      <c r="CM23" s="1" t="s">
        <v>127</v>
      </c>
      <c r="CN23" s="1" t="s">
        <v>127</v>
      </c>
      <c r="CO23" s="1" t="s">
        <v>464</v>
      </c>
      <c r="CP23" s="1" t="s">
        <v>465</v>
      </c>
      <c r="CQ23" s="1" t="s">
        <v>87</v>
      </c>
      <c r="CR23" s="1" t="s">
        <v>127</v>
      </c>
      <c r="CS23" s="1" t="s">
        <v>127</v>
      </c>
      <c r="CT23" s="1" t="s">
        <v>127</v>
      </c>
      <c r="CU23" s="1" t="s">
        <v>91</v>
      </c>
      <c r="CV23" s="1" t="s">
        <v>127</v>
      </c>
      <c r="CW23" s="1" t="s">
        <v>127</v>
      </c>
      <c r="CX23" s="1" t="s">
        <v>127</v>
      </c>
      <c r="CY23" s="1" t="s">
        <v>95</v>
      </c>
      <c r="CZ23" s="1" t="s">
        <v>127</v>
      </c>
      <c r="DA23" s="1" t="s">
        <v>127</v>
      </c>
      <c r="DB23" s="1" t="s">
        <v>127</v>
      </c>
      <c r="DC23" s="1" t="s">
        <v>127</v>
      </c>
      <c r="DD23" s="1" t="s">
        <v>99</v>
      </c>
      <c r="DE23" s="1" t="s">
        <v>100</v>
      </c>
      <c r="DF23" s="1" t="s">
        <v>101</v>
      </c>
      <c r="DG23" s="1" t="s">
        <v>102</v>
      </c>
      <c r="DH23" s="1" t="s">
        <v>103</v>
      </c>
      <c r="DI23" s="1" t="s">
        <v>127</v>
      </c>
      <c r="DJ23" s="1" t="s">
        <v>127</v>
      </c>
      <c r="DK23" s="1" t="s">
        <v>127</v>
      </c>
      <c r="DL23" s="1" t="s">
        <v>127</v>
      </c>
      <c r="DM23" s="1" t="s">
        <v>107</v>
      </c>
      <c r="DN23" s="1" t="s">
        <v>88</v>
      </c>
      <c r="DO23" s="1" t="s">
        <v>127</v>
      </c>
      <c r="DP23" s="1" t="s">
        <v>109</v>
      </c>
      <c r="DQ23" s="1" t="s">
        <v>127</v>
      </c>
      <c r="DR23" s="1" t="s">
        <v>111</v>
      </c>
      <c r="DS23" s="1" t="s">
        <v>112</v>
      </c>
      <c r="DT23" s="1" t="s">
        <v>127</v>
      </c>
      <c r="DU23" s="1" t="s">
        <v>127</v>
      </c>
      <c r="DV23" s="1" t="s">
        <v>466</v>
      </c>
      <c r="DW23" s="1" t="s">
        <v>467</v>
      </c>
      <c r="DX23" s="1" t="s">
        <v>468</v>
      </c>
      <c r="DY23" s="1" t="s">
        <v>127</v>
      </c>
      <c r="DZ23" s="1" t="s">
        <v>469</v>
      </c>
      <c r="EA23" s="1" t="s">
        <v>470</v>
      </c>
      <c r="EB23" s="1" t="s">
        <v>471</v>
      </c>
    </row>
    <row r="24" spans="1:132" x14ac:dyDescent="0.2">
      <c r="A24" s="1" t="s">
        <v>472</v>
      </c>
      <c r="B24" s="1" t="s">
        <v>473</v>
      </c>
      <c r="C24" s="1" t="s">
        <v>474</v>
      </c>
      <c r="D24" s="1" t="s">
        <v>475</v>
      </c>
      <c r="E24" s="2" t="str">
        <f>HYPERLINK("https://pet.arquitetura.ufc.br/","https://pet.arquitetura.ufc.br/")</f>
        <v>https://pet.arquitetura.ufc.br/</v>
      </c>
      <c r="F24" s="2" t="str">
        <f>HYPERLINK("https://www.facebook.com/arqpetufc/","https://www.facebook.com/arqpetufc/")</f>
        <v>https://www.facebook.com/arqpetufc/</v>
      </c>
      <c r="G24" s="1" t="s">
        <v>305</v>
      </c>
      <c r="H24" s="1" t="s">
        <v>476</v>
      </c>
      <c r="I24" s="1" t="s">
        <v>127</v>
      </c>
      <c r="J24" s="1" t="s">
        <v>150</v>
      </c>
      <c r="K24">
        <v>2008</v>
      </c>
      <c r="L24" s="1" t="s">
        <v>477</v>
      </c>
      <c r="M24" s="1" t="s">
        <v>12</v>
      </c>
      <c r="N24" s="1" t="s">
        <v>127</v>
      </c>
      <c r="O24" s="1" t="s">
        <v>127</v>
      </c>
      <c r="P24" s="1" t="s">
        <v>127</v>
      </c>
      <c r="Q24" s="1" t="s">
        <v>127</v>
      </c>
      <c r="R24" s="1" t="s">
        <v>127</v>
      </c>
      <c r="S24" s="1" t="s">
        <v>18</v>
      </c>
      <c r="T24" s="1" t="s">
        <v>127</v>
      </c>
      <c r="U24" s="1" t="s">
        <v>127</v>
      </c>
      <c r="V24" s="1" t="s">
        <v>21</v>
      </c>
      <c r="W24" s="1" t="s">
        <v>22</v>
      </c>
      <c r="X24" s="1" t="s">
        <v>127</v>
      </c>
      <c r="Y24" s="1" t="s">
        <v>127</v>
      </c>
      <c r="Z24" s="1" t="s">
        <v>127</v>
      </c>
      <c r="AA24" s="1" t="s">
        <v>127</v>
      </c>
      <c r="AB24" s="1" t="s">
        <v>127</v>
      </c>
      <c r="AC24" s="1" t="s">
        <v>130</v>
      </c>
      <c r="AD24" s="1" t="s">
        <v>127</v>
      </c>
      <c r="AE24" s="1" t="s">
        <v>130</v>
      </c>
      <c r="AF24" s="1" t="s">
        <v>127</v>
      </c>
      <c r="AG24" s="1" t="s">
        <v>478</v>
      </c>
      <c r="AH24" s="1" t="s">
        <v>203</v>
      </c>
      <c r="AI24" s="1" t="s">
        <v>127</v>
      </c>
      <c r="AJ24">
        <v>43</v>
      </c>
      <c r="AK24" s="1" t="s">
        <v>479</v>
      </c>
      <c r="AL24" s="1" t="s">
        <v>133</v>
      </c>
      <c r="AM24">
        <v>0</v>
      </c>
      <c r="AN24">
        <v>16</v>
      </c>
      <c r="AO24" s="1" t="s">
        <v>127</v>
      </c>
      <c r="AP24" s="1" t="s">
        <v>38</v>
      </c>
      <c r="AQ24" s="1" t="s">
        <v>127</v>
      </c>
      <c r="AR24">
        <v>16</v>
      </c>
      <c r="AS24">
        <v>0</v>
      </c>
      <c r="AT24" s="1" t="s">
        <v>42</v>
      </c>
      <c r="AU24" s="1" t="s">
        <v>127</v>
      </c>
      <c r="AV24" s="1" t="s">
        <v>127</v>
      </c>
      <c r="AW24" s="1" t="s">
        <v>127</v>
      </c>
      <c r="AX24" s="1" t="s">
        <v>127</v>
      </c>
      <c r="AY24" s="1" t="s">
        <v>127</v>
      </c>
      <c r="AZ24" s="1" t="s">
        <v>127</v>
      </c>
      <c r="BA24" s="1" t="s">
        <v>127</v>
      </c>
      <c r="BB24" s="1" t="s">
        <v>127</v>
      </c>
      <c r="BC24" s="1" t="s">
        <v>127</v>
      </c>
      <c r="BD24" s="1" t="s">
        <v>127</v>
      </c>
      <c r="BE24" s="1" t="s">
        <v>127</v>
      </c>
      <c r="BF24" s="1" t="s">
        <v>127</v>
      </c>
      <c r="BG24" s="1" t="s">
        <v>127</v>
      </c>
      <c r="BH24" s="1" t="s">
        <v>127</v>
      </c>
      <c r="BI24" s="1" t="s">
        <v>56</v>
      </c>
      <c r="BJ24" s="1" t="s">
        <v>57</v>
      </c>
      <c r="BK24" s="1" t="s">
        <v>58</v>
      </c>
      <c r="BL24" s="1" t="s">
        <v>127</v>
      </c>
      <c r="BM24" s="1" t="s">
        <v>127</v>
      </c>
      <c r="BN24" s="1" t="s">
        <v>61</v>
      </c>
      <c r="BO24" s="1" t="s">
        <v>127</v>
      </c>
      <c r="BP24" s="1" t="s">
        <v>127</v>
      </c>
      <c r="BQ24" s="1" t="s">
        <v>64</v>
      </c>
      <c r="BR24" s="1" t="s">
        <v>127</v>
      </c>
      <c r="BS24" s="1" t="s">
        <v>127</v>
      </c>
      <c r="BT24" s="1" t="s">
        <v>127</v>
      </c>
      <c r="BU24" s="1" t="s">
        <v>127</v>
      </c>
      <c r="BV24" s="1" t="s">
        <v>68</v>
      </c>
      <c r="BW24" s="1" t="s">
        <v>127</v>
      </c>
      <c r="BX24" s="1" t="s">
        <v>127</v>
      </c>
      <c r="BY24" s="1" t="s">
        <v>127</v>
      </c>
      <c r="BZ24" s="1" t="s">
        <v>127</v>
      </c>
      <c r="CA24" s="1" t="s">
        <v>127</v>
      </c>
      <c r="CB24" s="1" t="s">
        <v>74</v>
      </c>
      <c r="CC24" s="1" t="s">
        <v>127</v>
      </c>
      <c r="CD24" s="1" t="s">
        <v>127</v>
      </c>
      <c r="CE24" s="1" t="s">
        <v>127</v>
      </c>
      <c r="CF24" s="1" t="s">
        <v>127</v>
      </c>
      <c r="CG24" s="1" t="s">
        <v>78</v>
      </c>
      <c r="CH24" s="1" t="s">
        <v>127</v>
      </c>
      <c r="CI24" s="1" t="s">
        <v>127</v>
      </c>
      <c r="CJ24" s="1" t="s">
        <v>127</v>
      </c>
      <c r="CK24" s="1" t="s">
        <v>82</v>
      </c>
      <c r="CL24" s="1" t="s">
        <v>83</v>
      </c>
      <c r="CM24" s="1" t="s">
        <v>84</v>
      </c>
      <c r="CN24" s="1" t="s">
        <v>127</v>
      </c>
      <c r="CO24" s="1" t="s">
        <v>127</v>
      </c>
      <c r="CP24" s="1" t="s">
        <v>127</v>
      </c>
      <c r="CQ24" s="1" t="s">
        <v>127</v>
      </c>
      <c r="CR24" s="1" t="s">
        <v>88</v>
      </c>
      <c r="CS24" s="1" t="s">
        <v>89</v>
      </c>
      <c r="CT24" s="1" t="s">
        <v>90</v>
      </c>
      <c r="CU24" s="1" t="s">
        <v>127</v>
      </c>
      <c r="CV24" s="1" t="s">
        <v>127</v>
      </c>
      <c r="CW24" s="1" t="s">
        <v>127</v>
      </c>
      <c r="CX24" s="1" t="s">
        <v>127</v>
      </c>
      <c r="CY24" s="1" t="s">
        <v>127</v>
      </c>
      <c r="CZ24" s="1" t="s">
        <v>127</v>
      </c>
      <c r="DA24" s="1" t="s">
        <v>127</v>
      </c>
      <c r="DB24" s="1" t="s">
        <v>127</v>
      </c>
      <c r="DC24" s="1" t="s">
        <v>98</v>
      </c>
      <c r="DD24" s="1" t="s">
        <v>99</v>
      </c>
      <c r="DE24" s="1" t="s">
        <v>100</v>
      </c>
      <c r="DF24" s="1" t="s">
        <v>127</v>
      </c>
      <c r="DG24" s="1" t="s">
        <v>102</v>
      </c>
      <c r="DH24" s="1" t="s">
        <v>127</v>
      </c>
      <c r="DI24" s="1" t="s">
        <v>127</v>
      </c>
      <c r="DJ24" s="1" t="s">
        <v>105</v>
      </c>
      <c r="DK24" s="1" t="s">
        <v>127</v>
      </c>
      <c r="DL24" s="1" t="s">
        <v>127</v>
      </c>
      <c r="DM24" s="1" t="s">
        <v>107</v>
      </c>
      <c r="DN24" s="1" t="s">
        <v>88</v>
      </c>
      <c r="DO24" s="1" t="s">
        <v>108</v>
      </c>
      <c r="DP24" s="1" t="s">
        <v>109</v>
      </c>
      <c r="DQ24" s="1" t="s">
        <v>127</v>
      </c>
      <c r="DR24" s="1" t="s">
        <v>127</v>
      </c>
      <c r="DS24" s="1" t="s">
        <v>127</v>
      </c>
      <c r="DT24" s="1" t="s">
        <v>127</v>
      </c>
      <c r="DU24" s="1" t="s">
        <v>127</v>
      </c>
      <c r="DV24" s="1" t="s">
        <v>127</v>
      </c>
      <c r="DW24" s="1" t="s">
        <v>127</v>
      </c>
      <c r="DX24" s="1" t="s">
        <v>127</v>
      </c>
      <c r="DY24" s="1" t="s">
        <v>127</v>
      </c>
      <c r="DZ24" s="1" t="s">
        <v>480</v>
      </c>
      <c r="EA24" s="1" t="s">
        <v>481</v>
      </c>
      <c r="EB24" s="1" t="s">
        <v>482</v>
      </c>
    </row>
    <row r="25" spans="1:132" x14ac:dyDescent="0.2">
      <c r="A25" s="1" t="s">
        <v>483</v>
      </c>
      <c r="B25" s="1" t="s">
        <v>484</v>
      </c>
      <c r="C25" s="1" t="s">
        <v>485</v>
      </c>
      <c r="D25" s="1" t="s">
        <v>486</v>
      </c>
      <c r="E25" s="2" t="str">
        <f>HYPERLINK("http://TERESINA.PI.GOV.BR","http://TERESINA.PI.GOV.BR")</f>
        <v>http://TERESINA.PI.GOV.BR</v>
      </c>
      <c r="F25" s="2" t="str">
        <f>HYPERLINK("http://","http://")</f>
        <v>http://</v>
      </c>
      <c r="G25" s="1" t="s">
        <v>487</v>
      </c>
      <c r="H25" s="1" t="s">
        <v>488</v>
      </c>
      <c r="I25" s="1" t="s">
        <v>127</v>
      </c>
      <c r="J25" s="1" t="s">
        <v>187</v>
      </c>
      <c r="K25">
        <v>1900</v>
      </c>
      <c r="L25" s="1" t="s">
        <v>127</v>
      </c>
      <c r="M25" s="1" t="s">
        <v>127</v>
      </c>
      <c r="N25" s="1" t="s">
        <v>127</v>
      </c>
      <c r="O25" s="1" t="s">
        <v>127</v>
      </c>
      <c r="P25" s="1" t="s">
        <v>127</v>
      </c>
      <c r="Q25" s="1" t="s">
        <v>127</v>
      </c>
      <c r="R25" s="1" t="s">
        <v>127</v>
      </c>
      <c r="S25" s="1" t="s">
        <v>18</v>
      </c>
      <c r="T25" s="1" t="s">
        <v>127</v>
      </c>
      <c r="U25" s="1" t="s">
        <v>127</v>
      </c>
      <c r="V25" s="1" t="s">
        <v>127</v>
      </c>
      <c r="W25" s="1" t="s">
        <v>22</v>
      </c>
      <c r="X25" s="1" t="s">
        <v>127</v>
      </c>
      <c r="Y25" s="1" t="s">
        <v>127</v>
      </c>
      <c r="Z25" s="1" t="s">
        <v>127</v>
      </c>
      <c r="AA25" s="1" t="s">
        <v>127</v>
      </c>
      <c r="AB25" s="1" t="s">
        <v>127</v>
      </c>
      <c r="AC25" s="1" t="s">
        <v>489</v>
      </c>
      <c r="AD25" s="1" t="s">
        <v>127</v>
      </c>
      <c r="AE25" s="1" t="s">
        <v>489</v>
      </c>
      <c r="AF25" s="1" t="s">
        <v>127</v>
      </c>
      <c r="AG25" s="1" t="s">
        <v>484</v>
      </c>
      <c r="AH25" s="1" t="s">
        <v>203</v>
      </c>
      <c r="AI25" s="1" t="s">
        <v>127</v>
      </c>
      <c r="AJ25">
        <v>52</v>
      </c>
      <c r="AK25" s="1" t="s">
        <v>490</v>
      </c>
      <c r="AL25" s="1" t="s">
        <v>133</v>
      </c>
      <c r="AM25">
        <v>12</v>
      </c>
      <c r="AN25">
        <v>12</v>
      </c>
      <c r="AO25" s="1" t="s">
        <v>37</v>
      </c>
      <c r="AP25" s="1" t="s">
        <v>127</v>
      </c>
      <c r="AQ25" s="1" t="s">
        <v>127</v>
      </c>
      <c r="AR25">
        <v>122</v>
      </c>
      <c r="AS25"/>
      <c r="AT25" s="1" t="s">
        <v>127</v>
      </c>
      <c r="AU25" s="1" t="s">
        <v>43</v>
      </c>
      <c r="AV25" s="1" t="s">
        <v>127</v>
      </c>
      <c r="AW25" s="1" t="s">
        <v>127</v>
      </c>
      <c r="AX25" s="1" t="s">
        <v>127</v>
      </c>
      <c r="AY25" s="1" t="s">
        <v>127</v>
      </c>
      <c r="AZ25" s="1" t="s">
        <v>127</v>
      </c>
      <c r="BA25" s="1" t="s">
        <v>127</v>
      </c>
      <c r="BB25" s="1" t="s">
        <v>127</v>
      </c>
      <c r="BC25" s="1" t="s">
        <v>127</v>
      </c>
      <c r="BD25" s="1" t="s">
        <v>127</v>
      </c>
      <c r="BE25" s="1" t="s">
        <v>127</v>
      </c>
      <c r="BF25" s="1" t="s">
        <v>127</v>
      </c>
      <c r="BG25" s="1" t="s">
        <v>127</v>
      </c>
      <c r="BH25" s="1" t="s">
        <v>55</v>
      </c>
      <c r="BI25" s="1" t="s">
        <v>56</v>
      </c>
      <c r="BJ25" s="1" t="s">
        <v>57</v>
      </c>
      <c r="BK25" s="1" t="s">
        <v>58</v>
      </c>
      <c r="BL25" s="1" t="s">
        <v>127</v>
      </c>
      <c r="BM25" s="1" t="s">
        <v>60</v>
      </c>
      <c r="BN25" s="1" t="s">
        <v>61</v>
      </c>
      <c r="BO25" s="1" t="s">
        <v>127</v>
      </c>
      <c r="BP25" s="1" t="s">
        <v>127</v>
      </c>
      <c r="BQ25" s="1" t="s">
        <v>64</v>
      </c>
      <c r="BR25" s="1" t="s">
        <v>65</v>
      </c>
      <c r="BS25" s="1" t="s">
        <v>66</v>
      </c>
      <c r="BT25" s="1" t="s">
        <v>127</v>
      </c>
      <c r="BU25" s="1" t="s">
        <v>127</v>
      </c>
      <c r="BV25" s="1" t="s">
        <v>127</v>
      </c>
      <c r="BW25" s="1" t="s">
        <v>69</v>
      </c>
      <c r="BX25" s="1" t="s">
        <v>70</v>
      </c>
      <c r="BY25" s="1" t="s">
        <v>71</v>
      </c>
      <c r="BZ25" s="1" t="s">
        <v>72</v>
      </c>
      <c r="CA25" s="1" t="s">
        <v>73</v>
      </c>
      <c r="CB25" s="1" t="s">
        <v>74</v>
      </c>
      <c r="CC25" s="1" t="s">
        <v>127</v>
      </c>
      <c r="CD25" s="1" t="s">
        <v>127</v>
      </c>
      <c r="CE25" s="1" t="s">
        <v>127</v>
      </c>
      <c r="CF25" s="1" t="s">
        <v>127</v>
      </c>
      <c r="CG25" s="1" t="s">
        <v>78</v>
      </c>
      <c r="CH25" s="1" t="s">
        <v>127</v>
      </c>
      <c r="CI25" s="1" t="s">
        <v>80</v>
      </c>
      <c r="CJ25" s="1" t="s">
        <v>81</v>
      </c>
      <c r="CK25" s="1" t="s">
        <v>127</v>
      </c>
      <c r="CL25" s="1" t="s">
        <v>83</v>
      </c>
      <c r="CM25" s="1" t="s">
        <v>84</v>
      </c>
      <c r="CN25" s="1" t="s">
        <v>127</v>
      </c>
      <c r="CO25" s="1" t="s">
        <v>491</v>
      </c>
      <c r="CP25" s="1" t="s">
        <v>492</v>
      </c>
      <c r="CQ25" s="1" t="s">
        <v>127</v>
      </c>
      <c r="CR25" s="1" t="s">
        <v>127</v>
      </c>
      <c r="CS25" s="1" t="s">
        <v>89</v>
      </c>
      <c r="CT25" s="1" t="s">
        <v>90</v>
      </c>
      <c r="CU25" s="1" t="s">
        <v>127</v>
      </c>
      <c r="CV25" s="1" t="s">
        <v>92</v>
      </c>
      <c r="CW25" s="1" t="s">
        <v>127</v>
      </c>
      <c r="CX25" s="1" t="s">
        <v>127</v>
      </c>
      <c r="CY25" s="1" t="s">
        <v>127</v>
      </c>
      <c r="CZ25" s="1" t="s">
        <v>127</v>
      </c>
      <c r="DA25" s="1" t="s">
        <v>127</v>
      </c>
      <c r="DB25" s="1" t="s">
        <v>127</v>
      </c>
      <c r="DC25" s="1" t="s">
        <v>127</v>
      </c>
      <c r="DD25" s="1" t="s">
        <v>99</v>
      </c>
      <c r="DE25" s="1" t="s">
        <v>100</v>
      </c>
      <c r="DF25" s="1" t="s">
        <v>101</v>
      </c>
      <c r="DG25" s="1" t="s">
        <v>102</v>
      </c>
      <c r="DH25" s="1" t="s">
        <v>127</v>
      </c>
      <c r="DI25" s="1" t="s">
        <v>104</v>
      </c>
      <c r="DJ25" s="1" t="s">
        <v>105</v>
      </c>
      <c r="DK25" s="1" t="s">
        <v>127</v>
      </c>
      <c r="DL25" s="1" t="s">
        <v>127</v>
      </c>
      <c r="DM25" s="1" t="s">
        <v>127</v>
      </c>
      <c r="DN25" s="1" t="s">
        <v>127</v>
      </c>
      <c r="DO25" s="1" t="s">
        <v>127</v>
      </c>
      <c r="DP25" s="1" t="s">
        <v>109</v>
      </c>
      <c r="DQ25" s="1" t="s">
        <v>110</v>
      </c>
      <c r="DR25" s="1" t="s">
        <v>111</v>
      </c>
      <c r="DS25" s="1" t="s">
        <v>112</v>
      </c>
      <c r="DT25" s="1" t="s">
        <v>127</v>
      </c>
      <c r="DU25" s="1" t="s">
        <v>127</v>
      </c>
      <c r="DV25" s="1" t="s">
        <v>493</v>
      </c>
      <c r="DW25" s="1" t="s">
        <v>494</v>
      </c>
      <c r="DX25" s="1" t="s">
        <v>127</v>
      </c>
      <c r="DY25" s="1" t="s">
        <v>127</v>
      </c>
      <c r="DZ25" s="1" t="s">
        <v>495</v>
      </c>
      <c r="EA25" s="1" t="s">
        <v>496</v>
      </c>
      <c r="EB25" s="1" t="s">
        <v>497</v>
      </c>
    </row>
    <row r="26" spans="1:132" x14ac:dyDescent="0.2">
      <c r="A26" s="1" t="s">
        <v>498</v>
      </c>
      <c r="B26" s="1" t="s">
        <v>499</v>
      </c>
      <c r="C26" s="1" t="s">
        <v>500</v>
      </c>
      <c r="D26" s="1" t="s">
        <v>501</v>
      </c>
      <c r="E26" s="2" t="str">
        <f>HYPERLINK("http://","http://")</f>
        <v>http://</v>
      </c>
      <c r="F26" s="2" t="str">
        <f>HYPERLINK("https://www.facebook.com/coletivomassape/","https://www.facebook.com/coletivomassape/")</f>
        <v>https://www.facebook.com/coletivomassape/</v>
      </c>
      <c r="G26" s="1" t="s">
        <v>286</v>
      </c>
      <c r="H26" s="1" t="s">
        <v>287</v>
      </c>
      <c r="I26" s="1" t="s">
        <v>127</v>
      </c>
      <c r="J26" s="1" t="s">
        <v>150</v>
      </c>
      <c r="K26">
        <v>2016</v>
      </c>
      <c r="L26" s="1" t="s">
        <v>502</v>
      </c>
      <c r="M26" s="1" t="s">
        <v>12</v>
      </c>
      <c r="N26" s="1" t="s">
        <v>127</v>
      </c>
      <c r="O26" s="1" t="s">
        <v>127</v>
      </c>
      <c r="P26" s="1" t="s">
        <v>15</v>
      </c>
      <c r="Q26" s="1" t="s">
        <v>127</v>
      </c>
      <c r="R26" s="1" t="s">
        <v>17</v>
      </c>
      <c r="S26" s="1" t="s">
        <v>127</v>
      </c>
      <c r="T26" s="1" t="s">
        <v>127</v>
      </c>
      <c r="U26" s="1" t="s">
        <v>127</v>
      </c>
      <c r="V26" s="1" t="s">
        <v>21</v>
      </c>
      <c r="W26" s="1" t="s">
        <v>127</v>
      </c>
      <c r="X26" s="1" t="s">
        <v>127</v>
      </c>
      <c r="Y26" s="1" t="s">
        <v>127</v>
      </c>
      <c r="Z26" s="1" t="s">
        <v>127</v>
      </c>
      <c r="AA26" s="1" t="s">
        <v>127</v>
      </c>
      <c r="AB26" s="1" t="s">
        <v>127</v>
      </c>
      <c r="AC26" s="1" t="s">
        <v>272</v>
      </c>
      <c r="AD26" s="1" t="s">
        <v>127</v>
      </c>
      <c r="AE26" s="1" t="s">
        <v>355</v>
      </c>
      <c r="AF26" s="1" t="s">
        <v>127</v>
      </c>
      <c r="AG26" s="1" t="s">
        <v>127</v>
      </c>
      <c r="AH26" s="1" t="s">
        <v>127</v>
      </c>
      <c r="AI26" s="1" t="s">
        <v>127</v>
      </c>
      <c r="AJ26"/>
      <c r="AK26" s="1" t="s">
        <v>127</v>
      </c>
      <c r="AL26" s="1" t="s">
        <v>127</v>
      </c>
      <c r="AM26">
        <v>10</v>
      </c>
      <c r="AN26"/>
      <c r="AO26" s="1" t="s">
        <v>127</v>
      </c>
      <c r="AP26" s="1" t="s">
        <v>38</v>
      </c>
      <c r="AQ26" s="1" t="s">
        <v>127</v>
      </c>
      <c r="AR26"/>
      <c r="AS26">
        <v>20</v>
      </c>
      <c r="AT26" s="1" t="s">
        <v>127</v>
      </c>
      <c r="AU26" s="1" t="s">
        <v>127</v>
      </c>
      <c r="AV26" s="1" t="s">
        <v>44</v>
      </c>
      <c r="AW26" s="1" t="s">
        <v>45</v>
      </c>
      <c r="AX26" s="1" t="s">
        <v>46</v>
      </c>
      <c r="AY26" s="1" t="s">
        <v>127</v>
      </c>
      <c r="AZ26" s="1" t="s">
        <v>127</v>
      </c>
      <c r="BA26" s="1" t="s">
        <v>127</v>
      </c>
      <c r="BB26" s="1" t="s">
        <v>127</v>
      </c>
      <c r="BC26" s="1" t="s">
        <v>51</v>
      </c>
      <c r="BD26" s="1" t="s">
        <v>52</v>
      </c>
      <c r="BE26" s="1" t="s">
        <v>127</v>
      </c>
      <c r="BF26" s="1" t="s">
        <v>127</v>
      </c>
      <c r="BG26" s="1" t="s">
        <v>127</v>
      </c>
      <c r="BH26" s="1" t="s">
        <v>127</v>
      </c>
      <c r="BI26" s="1" t="s">
        <v>56</v>
      </c>
      <c r="BJ26" s="1" t="s">
        <v>57</v>
      </c>
      <c r="BK26" s="1" t="s">
        <v>58</v>
      </c>
      <c r="BL26" s="1" t="s">
        <v>127</v>
      </c>
      <c r="BM26" s="1" t="s">
        <v>127</v>
      </c>
      <c r="BN26" s="1" t="s">
        <v>127</v>
      </c>
      <c r="BO26" s="1" t="s">
        <v>127</v>
      </c>
      <c r="BP26" s="1" t="s">
        <v>127</v>
      </c>
      <c r="BQ26" s="1" t="s">
        <v>127</v>
      </c>
      <c r="BR26" s="1" t="s">
        <v>127</v>
      </c>
      <c r="BS26" s="1" t="s">
        <v>127</v>
      </c>
      <c r="BT26" s="1" t="s">
        <v>127</v>
      </c>
      <c r="BU26" s="1" t="s">
        <v>127</v>
      </c>
      <c r="BV26" s="1" t="s">
        <v>68</v>
      </c>
      <c r="BW26" s="1" t="s">
        <v>69</v>
      </c>
      <c r="BX26" s="1" t="s">
        <v>70</v>
      </c>
      <c r="BY26" s="1" t="s">
        <v>71</v>
      </c>
      <c r="BZ26" s="1" t="s">
        <v>72</v>
      </c>
      <c r="CA26" s="1" t="s">
        <v>73</v>
      </c>
      <c r="CB26" s="1" t="s">
        <v>74</v>
      </c>
      <c r="CC26" s="1" t="s">
        <v>75</v>
      </c>
      <c r="CD26" s="1" t="s">
        <v>127</v>
      </c>
      <c r="CE26" s="1" t="s">
        <v>77</v>
      </c>
      <c r="CF26" s="1" t="s">
        <v>127</v>
      </c>
      <c r="CG26" s="1" t="s">
        <v>78</v>
      </c>
      <c r="CH26" s="1" t="s">
        <v>79</v>
      </c>
      <c r="CI26" s="1" t="s">
        <v>80</v>
      </c>
      <c r="CJ26" s="1" t="s">
        <v>127</v>
      </c>
      <c r="CK26" s="1" t="s">
        <v>82</v>
      </c>
      <c r="CL26" s="1" t="s">
        <v>83</v>
      </c>
      <c r="CM26" s="1" t="s">
        <v>84</v>
      </c>
      <c r="CN26" s="1" t="s">
        <v>127</v>
      </c>
      <c r="CO26" s="1" t="s">
        <v>503</v>
      </c>
      <c r="CP26" s="1" t="s">
        <v>504</v>
      </c>
      <c r="CQ26" s="1" t="s">
        <v>127</v>
      </c>
      <c r="CR26" s="1" t="s">
        <v>88</v>
      </c>
      <c r="CS26" s="1" t="s">
        <v>89</v>
      </c>
      <c r="CT26" s="1" t="s">
        <v>90</v>
      </c>
      <c r="CU26" s="1" t="s">
        <v>91</v>
      </c>
      <c r="CV26" s="1" t="s">
        <v>92</v>
      </c>
      <c r="CW26" s="1" t="s">
        <v>127</v>
      </c>
      <c r="CX26" s="1" t="s">
        <v>127</v>
      </c>
      <c r="CY26" s="1" t="s">
        <v>127</v>
      </c>
      <c r="CZ26" s="1" t="s">
        <v>127</v>
      </c>
      <c r="DA26" s="1" t="s">
        <v>127</v>
      </c>
      <c r="DB26" s="1" t="s">
        <v>127</v>
      </c>
      <c r="DC26" s="1" t="s">
        <v>98</v>
      </c>
      <c r="DD26" s="1" t="s">
        <v>127</v>
      </c>
      <c r="DE26" s="1" t="s">
        <v>127</v>
      </c>
      <c r="DF26" s="1" t="s">
        <v>127</v>
      </c>
      <c r="DG26" s="1" t="s">
        <v>102</v>
      </c>
      <c r="DH26" s="1" t="s">
        <v>103</v>
      </c>
      <c r="DI26" s="1" t="s">
        <v>104</v>
      </c>
      <c r="DJ26" s="1" t="s">
        <v>105</v>
      </c>
      <c r="DK26" s="1" t="s">
        <v>127</v>
      </c>
      <c r="DL26" s="1" t="s">
        <v>127</v>
      </c>
      <c r="DM26" s="1" t="s">
        <v>107</v>
      </c>
      <c r="DN26" s="1" t="s">
        <v>127</v>
      </c>
      <c r="DO26" s="1" t="s">
        <v>127</v>
      </c>
      <c r="DP26" s="1" t="s">
        <v>109</v>
      </c>
      <c r="DQ26" s="1" t="s">
        <v>110</v>
      </c>
      <c r="DR26" s="1" t="s">
        <v>127</v>
      </c>
      <c r="DS26" s="1" t="s">
        <v>112</v>
      </c>
      <c r="DT26" s="1" t="s">
        <v>127</v>
      </c>
      <c r="DU26" s="1" t="s">
        <v>127</v>
      </c>
      <c r="DV26" s="1" t="s">
        <v>505</v>
      </c>
      <c r="DW26" s="1" t="s">
        <v>506</v>
      </c>
      <c r="DX26" s="1" t="s">
        <v>127</v>
      </c>
      <c r="DY26" s="1" t="s">
        <v>127</v>
      </c>
      <c r="DZ26" s="1" t="s">
        <v>507</v>
      </c>
      <c r="EA26" s="1" t="s">
        <v>508</v>
      </c>
      <c r="EB26" s="1" t="s">
        <v>300</v>
      </c>
    </row>
    <row r="27" spans="1:132" x14ac:dyDescent="0.2">
      <c r="A27" s="1" t="s">
        <v>509</v>
      </c>
      <c r="B27" s="1" t="s">
        <v>510</v>
      </c>
      <c r="C27" s="1" t="s">
        <v>511</v>
      </c>
      <c r="D27" s="1" t="s">
        <v>512</v>
      </c>
      <c r="E27" s="2" t="str">
        <f>HYPERLINK("http://facebook.com/pedalajundiai","http://facebook.com/pedalajundiai")</f>
        <v>http://facebook.com/pedalajundiai</v>
      </c>
      <c r="F27" s="2" t="str">
        <f>HYPERLINK("http://facebook.com/pedalajundiai","http://facebook.com/pedalajundiai")</f>
        <v>http://facebook.com/pedalajundiai</v>
      </c>
      <c r="G27" s="1" t="s">
        <v>185</v>
      </c>
      <c r="H27" s="1" t="s">
        <v>513</v>
      </c>
      <c r="I27" s="1" t="s">
        <v>127</v>
      </c>
      <c r="J27" s="1" t="s">
        <v>150</v>
      </c>
      <c r="K27">
        <v>2009</v>
      </c>
      <c r="L27" s="1" t="s">
        <v>514</v>
      </c>
      <c r="M27" s="1" t="s">
        <v>127</v>
      </c>
      <c r="N27" s="1" t="s">
        <v>127</v>
      </c>
      <c r="O27" s="1" t="s">
        <v>127</v>
      </c>
      <c r="P27" s="1" t="s">
        <v>15</v>
      </c>
      <c r="Q27" s="1" t="s">
        <v>127</v>
      </c>
      <c r="R27" s="1" t="s">
        <v>17</v>
      </c>
      <c r="S27" s="1" t="s">
        <v>18</v>
      </c>
      <c r="T27" s="1" t="s">
        <v>19</v>
      </c>
      <c r="U27" s="1" t="s">
        <v>127</v>
      </c>
      <c r="V27" s="1" t="s">
        <v>127</v>
      </c>
      <c r="W27" s="1" t="s">
        <v>22</v>
      </c>
      <c r="X27" s="1" t="s">
        <v>127</v>
      </c>
      <c r="Y27" s="1" t="s">
        <v>127</v>
      </c>
      <c r="Z27" s="1" t="s">
        <v>127</v>
      </c>
      <c r="AA27" s="1" t="s">
        <v>127</v>
      </c>
      <c r="AB27" s="1" t="s">
        <v>127</v>
      </c>
      <c r="AC27" s="1" t="s">
        <v>354</v>
      </c>
      <c r="AD27" s="1" t="s">
        <v>127</v>
      </c>
      <c r="AE27" s="1" t="s">
        <v>393</v>
      </c>
      <c r="AF27" s="1" t="s">
        <v>127</v>
      </c>
      <c r="AG27" s="1" t="s">
        <v>510</v>
      </c>
      <c r="AH27" s="1" t="s">
        <v>131</v>
      </c>
      <c r="AI27" s="1" t="s">
        <v>127</v>
      </c>
      <c r="AJ27">
        <v>20</v>
      </c>
      <c r="AK27" s="1" t="s">
        <v>515</v>
      </c>
      <c r="AL27" s="1" t="s">
        <v>133</v>
      </c>
      <c r="AM27">
        <v>0</v>
      </c>
      <c r="AN27">
        <v>8</v>
      </c>
      <c r="AO27" s="1" t="s">
        <v>127</v>
      </c>
      <c r="AP27" s="1" t="s">
        <v>127</v>
      </c>
      <c r="AQ27" s="1" t="s">
        <v>39</v>
      </c>
      <c r="AR27">
        <v>0</v>
      </c>
      <c r="AS27">
        <v>20</v>
      </c>
      <c r="AT27" s="1" t="s">
        <v>127</v>
      </c>
      <c r="AU27" s="1" t="s">
        <v>127</v>
      </c>
      <c r="AV27" s="1" t="s">
        <v>127</v>
      </c>
      <c r="AW27" s="1" t="s">
        <v>127</v>
      </c>
      <c r="AX27" s="1" t="s">
        <v>127</v>
      </c>
      <c r="AY27" s="1" t="s">
        <v>127</v>
      </c>
      <c r="AZ27" s="1" t="s">
        <v>127</v>
      </c>
      <c r="BA27" s="1" t="s">
        <v>127</v>
      </c>
      <c r="BB27" s="1" t="s">
        <v>127</v>
      </c>
      <c r="BC27" s="1" t="s">
        <v>127</v>
      </c>
      <c r="BD27" s="1" t="s">
        <v>52</v>
      </c>
      <c r="BE27" s="1" t="s">
        <v>53</v>
      </c>
      <c r="BF27" s="1" t="s">
        <v>54</v>
      </c>
      <c r="BG27" s="1" t="s">
        <v>127</v>
      </c>
      <c r="BH27" s="1" t="s">
        <v>127</v>
      </c>
      <c r="BI27" s="1" t="s">
        <v>127</v>
      </c>
      <c r="BJ27" s="1" t="s">
        <v>127</v>
      </c>
      <c r="BK27" s="1" t="s">
        <v>58</v>
      </c>
      <c r="BL27" s="1" t="s">
        <v>127</v>
      </c>
      <c r="BM27" s="1" t="s">
        <v>60</v>
      </c>
      <c r="BN27" s="1" t="s">
        <v>127</v>
      </c>
      <c r="BO27" s="1" t="s">
        <v>62</v>
      </c>
      <c r="BP27" s="1" t="s">
        <v>127</v>
      </c>
      <c r="BQ27" s="1" t="s">
        <v>64</v>
      </c>
      <c r="BR27" s="1" t="s">
        <v>127</v>
      </c>
      <c r="BS27" s="1" t="s">
        <v>66</v>
      </c>
      <c r="BT27" s="1" t="s">
        <v>127</v>
      </c>
      <c r="BU27" s="1" t="s">
        <v>127</v>
      </c>
      <c r="BV27" s="1" t="s">
        <v>127</v>
      </c>
      <c r="BW27" s="1" t="s">
        <v>69</v>
      </c>
      <c r="BX27" s="1" t="s">
        <v>127</v>
      </c>
      <c r="BY27" s="1" t="s">
        <v>71</v>
      </c>
      <c r="BZ27" s="1" t="s">
        <v>127</v>
      </c>
      <c r="CA27" s="1" t="s">
        <v>73</v>
      </c>
      <c r="CB27" s="1" t="s">
        <v>127</v>
      </c>
      <c r="CC27" s="1" t="s">
        <v>127</v>
      </c>
      <c r="CD27" s="1" t="s">
        <v>127</v>
      </c>
      <c r="CE27" s="1" t="s">
        <v>127</v>
      </c>
      <c r="CF27" s="1" t="s">
        <v>127</v>
      </c>
      <c r="CG27" s="1" t="s">
        <v>78</v>
      </c>
      <c r="CH27" s="1" t="s">
        <v>79</v>
      </c>
      <c r="CI27" s="1" t="s">
        <v>80</v>
      </c>
      <c r="CJ27" s="1" t="s">
        <v>127</v>
      </c>
      <c r="CK27" s="1" t="s">
        <v>82</v>
      </c>
      <c r="CL27" s="1" t="s">
        <v>83</v>
      </c>
      <c r="CM27" s="1" t="s">
        <v>84</v>
      </c>
      <c r="CN27" s="1" t="s">
        <v>127</v>
      </c>
      <c r="CO27" s="1" t="s">
        <v>516</v>
      </c>
      <c r="CP27" s="1" t="s">
        <v>517</v>
      </c>
      <c r="CQ27" s="1" t="s">
        <v>127</v>
      </c>
      <c r="CR27" s="1" t="s">
        <v>88</v>
      </c>
      <c r="CS27" s="1" t="s">
        <v>89</v>
      </c>
      <c r="CT27" s="1" t="s">
        <v>90</v>
      </c>
      <c r="CU27" s="1" t="s">
        <v>127</v>
      </c>
      <c r="CV27" s="1" t="s">
        <v>127</v>
      </c>
      <c r="CW27" s="1" t="s">
        <v>127</v>
      </c>
      <c r="CX27" s="1" t="s">
        <v>127</v>
      </c>
      <c r="CY27" s="1" t="s">
        <v>95</v>
      </c>
      <c r="CZ27" s="1" t="s">
        <v>127</v>
      </c>
      <c r="DA27" s="1" t="s">
        <v>127</v>
      </c>
      <c r="DB27" s="1" t="s">
        <v>127</v>
      </c>
      <c r="DC27" s="1" t="s">
        <v>98</v>
      </c>
      <c r="DD27" s="1" t="s">
        <v>99</v>
      </c>
      <c r="DE27" s="1" t="s">
        <v>100</v>
      </c>
      <c r="DF27" s="1" t="s">
        <v>101</v>
      </c>
      <c r="DG27" s="1" t="s">
        <v>102</v>
      </c>
      <c r="DH27" s="1" t="s">
        <v>103</v>
      </c>
      <c r="DI27" s="1" t="s">
        <v>104</v>
      </c>
      <c r="DJ27" s="1" t="s">
        <v>105</v>
      </c>
      <c r="DK27" s="1" t="s">
        <v>127</v>
      </c>
      <c r="DL27" s="1" t="s">
        <v>127</v>
      </c>
      <c r="DM27" s="1" t="s">
        <v>127</v>
      </c>
      <c r="DN27" s="1" t="s">
        <v>127</v>
      </c>
      <c r="DO27" s="1" t="s">
        <v>127</v>
      </c>
      <c r="DP27" s="1" t="s">
        <v>109</v>
      </c>
      <c r="DQ27" s="1" t="s">
        <v>110</v>
      </c>
      <c r="DR27" s="1" t="s">
        <v>111</v>
      </c>
      <c r="DS27" s="1" t="s">
        <v>112</v>
      </c>
      <c r="DT27" s="1" t="s">
        <v>127</v>
      </c>
      <c r="DU27" s="1" t="s">
        <v>127</v>
      </c>
      <c r="DV27" s="1" t="s">
        <v>518</v>
      </c>
      <c r="DW27" s="1" t="s">
        <v>519</v>
      </c>
      <c r="DX27" s="1" t="s">
        <v>127</v>
      </c>
      <c r="DY27" s="1" t="s">
        <v>127</v>
      </c>
      <c r="DZ27" s="1" t="s">
        <v>520</v>
      </c>
      <c r="EA27" s="1" t="s">
        <v>521</v>
      </c>
      <c r="EB27" s="1" t="s">
        <v>522</v>
      </c>
    </row>
    <row r="28" spans="1:132" x14ac:dyDescent="0.2">
      <c r="A28" s="1" t="s">
        <v>523</v>
      </c>
      <c r="B28" s="1" t="s">
        <v>524</v>
      </c>
      <c r="C28" s="1" t="s">
        <v>525</v>
      </c>
      <c r="D28" s="1" t="s">
        <v>526</v>
      </c>
      <c r="E28" s="2" t="str">
        <f>HYPERLINK("http://produtoraconcreto.wix.com/subcentro","http://produtoraconcreto.wix.com/subcentro")</f>
        <v>http://produtoraconcreto.wix.com/subcentro</v>
      </c>
      <c r="F28" s="2" t="str">
        <f>HYPERLINK("http://facebook.com/projetosubcentro","http://facebook.com/projetosubcentro")</f>
        <v>http://facebook.com/projetosubcentro</v>
      </c>
      <c r="G28" s="1" t="s">
        <v>185</v>
      </c>
      <c r="H28" s="1" t="s">
        <v>186</v>
      </c>
      <c r="I28" s="1" t="s">
        <v>127</v>
      </c>
      <c r="J28" s="1" t="s">
        <v>150</v>
      </c>
      <c r="K28">
        <v>2016</v>
      </c>
      <c r="L28" s="1" t="s">
        <v>527</v>
      </c>
      <c r="M28" s="1" t="s">
        <v>127</v>
      </c>
      <c r="N28" s="1" t="s">
        <v>127</v>
      </c>
      <c r="O28" s="1" t="s">
        <v>127</v>
      </c>
      <c r="P28" s="1" t="s">
        <v>127</v>
      </c>
      <c r="Q28" s="1" t="s">
        <v>127</v>
      </c>
      <c r="R28" s="1" t="s">
        <v>127</v>
      </c>
      <c r="S28" s="1" t="s">
        <v>18</v>
      </c>
      <c r="T28" s="1" t="s">
        <v>127</v>
      </c>
      <c r="U28" s="1" t="s">
        <v>528</v>
      </c>
      <c r="V28" s="1" t="s">
        <v>21</v>
      </c>
      <c r="W28" s="1" t="s">
        <v>22</v>
      </c>
      <c r="X28" s="1" t="s">
        <v>127</v>
      </c>
      <c r="Y28" s="1" t="s">
        <v>127</v>
      </c>
      <c r="Z28" s="1" t="s">
        <v>127</v>
      </c>
      <c r="AA28" s="1" t="s">
        <v>127</v>
      </c>
      <c r="AB28" s="1" t="s">
        <v>127</v>
      </c>
      <c r="AC28" s="1" t="s">
        <v>256</v>
      </c>
      <c r="AD28" s="1" t="s">
        <v>127</v>
      </c>
      <c r="AE28" s="1" t="s">
        <v>393</v>
      </c>
      <c r="AF28" s="1" t="s">
        <v>127</v>
      </c>
      <c r="AG28" s="1" t="s">
        <v>524</v>
      </c>
      <c r="AH28" s="1" t="s">
        <v>203</v>
      </c>
      <c r="AI28" s="1" t="s">
        <v>127</v>
      </c>
      <c r="AJ28">
        <v>41</v>
      </c>
      <c r="AK28" s="1" t="s">
        <v>529</v>
      </c>
      <c r="AL28" s="1" t="s">
        <v>172</v>
      </c>
      <c r="AM28">
        <v>1</v>
      </c>
      <c r="AN28"/>
      <c r="AO28" s="1" t="s">
        <v>127</v>
      </c>
      <c r="AP28" s="1" t="s">
        <v>127</v>
      </c>
      <c r="AQ28" s="1" t="s">
        <v>39</v>
      </c>
      <c r="AR28">
        <v>1</v>
      </c>
      <c r="AS28">
        <v>10</v>
      </c>
      <c r="AT28" s="1" t="s">
        <v>127</v>
      </c>
      <c r="AU28" s="1" t="s">
        <v>127</v>
      </c>
      <c r="AV28" s="1" t="s">
        <v>127</v>
      </c>
      <c r="AW28" s="1" t="s">
        <v>127</v>
      </c>
      <c r="AX28" s="1" t="s">
        <v>127</v>
      </c>
      <c r="AY28" s="1" t="s">
        <v>127</v>
      </c>
      <c r="AZ28" s="1" t="s">
        <v>127</v>
      </c>
      <c r="BA28" s="1" t="s">
        <v>127</v>
      </c>
      <c r="BB28" s="1" t="s">
        <v>127</v>
      </c>
      <c r="BC28" s="1" t="s">
        <v>127</v>
      </c>
      <c r="BD28" s="1" t="s">
        <v>52</v>
      </c>
      <c r="BE28" s="1" t="s">
        <v>127</v>
      </c>
      <c r="BF28" s="1" t="s">
        <v>127</v>
      </c>
      <c r="BG28" s="1" t="s">
        <v>127</v>
      </c>
      <c r="BH28" s="1" t="s">
        <v>55</v>
      </c>
      <c r="BI28" s="1" t="s">
        <v>127</v>
      </c>
      <c r="BJ28" s="1" t="s">
        <v>57</v>
      </c>
      <c r="BK28" s="1" t="s">
        <v>58</v>
      </c>
      <c r="BL28" s="1" t="s">
        <v>127</v>
      </c>
      <c r="BM28" s="1" t="s">
        <v>127</v>
      </c>
      <c r="BN28" s="1" t="s">
        <v>127</v>
      </c>
      <c r="BO28" s="1" t="s">
        <v>127</v>
      </c>
      <c r="BP28" s="1" t="s">
        <v>127</v>
      </c>
      <c r="BQ28" s="1" t="s">
        <v>127</v>
      </c>
      <c r="BR28" s="1" t="s">
        <v>127</v>
      </c>
      <c r="BS28" s="1" t="s">
        <v>127</v>
      </c>
      <c r="BT28" s="1" t="s">
        <v>127</v>
      </c>
      <c r="BU28" s="1" t="s">
        <v>127</v>
      </c>
      <c r="BV28" s="1" t="s">
        <v>127</v>
      </c>
      <c r="BW28" s="1" t="s">
        <v>127</v>
      </c>
      <c r="BX28" s="1" t="s">
        <v>127</v>
      </c>
      <c r="BY28" s="1" t="s">
        <v>127</v>
      </c>
      <c r="BZ28" s="1" t="s">
        <v>127</v>
      </c>
      <c r="CA28" s="1" t="s">
        <v>127</v>
      </c>
      <c r="CB28" s="1" t="s">
        <v>127</v>
      </c>
      <c r="CC28" s="1" t="s">
        <v>127</v>
      </c>
      <c r="CD28" s="1" t="s">
        <v>127</v>
      </c>
      <c r="CE28" s="1" t="s">
        <v>127</v>
      </c>
      <c r="CF28" s="1" t="s">
        <v>530</v>
      </c>
      <c r="CG28" s="1" t="s">
        <v>78</v>
      </c>
      <c r="CH28" s="1" t="s">
        <v>127</v>
      </c>
      <c r="CI28" s="1" t="s">
        <v>127</v>
      </c>
      <c r="CJ28" s="1" t="s">
        <v>127</v>
      </c>
      <c r="CK28" s="1" t="s">
        <v>127</v>
      </c>
      <c r="CL28" s="1" t="s">
        <v>127</v>
      </c>
      <c r="CM28" s="1" t="s">
        <v>127</v>
      </c>
      <c r="CN28" s="1" t="s">
        <v>127</v>
      </c>
      <c r="CO28" s="1" t="s">
        <v>531</v>
      </c>
      <c r="CP28" s="1" t="s">
        <v>127</v>
      </c>
      <c r="CQ28" s="1" t="s">
        <v>127</v>
      </c>
      <c r="CR28" s="1" t="s">
        <v>88</v>
      </c>
      <c r="CS28" s="1" t="s">
        <v>89</v>
      </c>
      <c r="CT28" s="1" t="s">
        <v>127</v>
      </c>
      <c r="CU28" s="1" t="s">
        <v>127</v>
      </c>
      <c r="CV28" s="1" t="s">
        <v>92</v>
      </c>
      <c r="CW28" s="1" t="s">
        <v>93</v>
      </c>
      <c r="CX28" s="1" t="s">
        <v>94</v>
      </c>
      <c r="CY28" s="1" t="s">
        <v>127</v>
      </c>
      <c r="CZ28" s="1" t="s">
        <v>127</v>
      </c>
      <c r="DA28" s="1" t="s">
        <v>97</v>
      </c>
      <c r="DB28" s="1" t="s">
        <v>127</v>
      </c>
      <c r="DC28" s="1" t="s">
        <v>127</v>
      </c>
      <c r="DD28" s="1" t="s">
        <v>99</v>
      </c>
      <c r="DE28" s="1" t="s">
        <v>127</v>
      </c>
      <c r="DF28" s="1" t="s">
        <v>101</v>
      </c>
      <c r="DG28" s="1" t="s">
        <v>102</v>
      </c>
      <c r="DH28" s="1" t="s">
        <v>103</v>
      </c>
      <c r="DI28" s="1" t="s">
        <v>127</v>
      </c>
      <c r="DJ28" s="1" t="s">
        <v>127</v>
      </c>
      <c r="DK28" s="1" t="s">
        <v>127</v>
      </c>
      <c r="DL28" s="1" t="s">
        <v>127</v>
      </c>
      <c r="DM28" s="1" t="s">
        <v>127</v>
      </c>
      <c r="DN28" s="1" t="s">
        <v>127</v>
      </c>
      <c r="DO28" s="1" t="s">
        <v>127</v>
      </c>
      <c r="DP28" s="1" t="s">
        <v>109</v>
      </c>
      <c r="DQ28" s="1" t="s">
        <v>127</v>
      </c>
      <c r="DR28" s="1" t="s">
        <v>127</v>
      </c>
      <c r="DS28" s="1" t="s">
        <v>112</v>
      </c>
      <c r="DT28" s="1" t="s">
        <v>127</v>
      </c>
      <c r="DU28" s="1" t="s">
        <v>127</v>
      </c>
      <c r="DV28" s="1" t="s">
        <v>532</v>
      </c>
      <c r="DW28" s="1" t="s">
        <v>138</v>
      </c>
      <c r="DX28" s="1" t="s">
        <v>533</v>
      </c>
      <c r="DY28" s="1" t="s">
        <v>127</v>
      </c>
      <c r="DZ28" s="1" t="s">
        <v>534</v>
      </c>
      <c r="EA28" s="1" t="s">
        <v>535</v>
      </c>
      <c r="EB28" s="1" t="s">
        <v>536</v>
      </c>
    </row>
    <row r="29" spans="1:132" x14ac:dyDescent="0.2">
      <c r="A29" s="1" t="s">
        <v>537</v>
      </c>
      <c r="B29" s="1" t="s">
        <v>538</v>
      </c>
      <c r="C29" s="1" t="s">
        <v>539</v>
      </c>
      <c r="D29" s="1" t="s">
        <v>540</v>
      </c>
      <c r="E29" s="2" t="str">
        <f>HYPERLINK("http://","http://")</f>
        <v>http://</v>
      </c>
      <c r="F29" s="2" t="str">
        <f>HYPERLINK("http://","http://")</f>
        <v>http://</v>
      </c>
      <c r="G29" s="1" t="s">
        <v>185</v>
      </c>
      <c r="H29" s="1" t="s">
        <v>186</v>
      </c>
      <c r="I29" s="1" t="s">
        <v>127</v>
      </c>
      <c r="J29" s="1" t="s">
        <v>128</v>
      </c>
      <c r="K29">
        <v>2016</v>
      </c>
      <c r="L29" s="1" t="s">
        <v>127</v>
      </c>
      <c r="M29" s="1" t="s">
        <v>12</v>
      </c>
      <c r="N29" s="1" t="s">
        <v>127</v>
      </c>
      <c r="O29" s="1" t="s">
        <v>127</v>
      </c>
      <c r="P29" s="1" t="s">
        <v>127</v>
      </c>
      <c r="Q29" s="1" t="s">
        <v>127</v>
      </c>
      <c r="R29" s="1" t="s">
        <v>127</v>
      </c>
      <c r="S29" s="1" t="s">
        <v>127</v>
      </c>
      <c r="T29" s="1" t="s">
        <v>127</v>
      </c>
      <c r="U29" s="1" t="s">
        <v>127</v>
      </c>
      <c r="V29" s="1" t="s">
        <v>21</v>
      </c>
      <c r="W29" s="1" t="s">
        <v>22</v>
      </c>
      <c r="X29" s="1" t="s">
        <v>23</v>
      </c>
      <c r="Y29" s="1" t="s">
        <v>127</v>
      </c>
      <c r="Z29" s="1" t="s">
        <v>127</v>
      </c>
      <c r="AA29" s="1" t="s">
        <v>127</v>
      </c>
      <c r="AB29" s="1" t="s">
        <v>127</v>
      </c>
      <c r="AC29" s="1" t="s">
        <v>188</v>
      </c>
      <c r="AD29" s="1" t="s">
        <v>127</v>
      </c>
      <c r="AE29" s="1" t="s">
        <v>188</v>
      </c>
      <c r="AF29" s="1" t="s">
        <v>127</v>
      </c>
      <c r="AG29" s="1" t="s">
        <v>127</v>
      </c>
      <c r="AH29" s="1" t="s">
        <v>127</v>
      </c>
      <c r="AI29" s="1" t="s">
        <v>127</v>
      </c>
      <c r="AJ29"/>
      <c r="AK29" s="1" t="s">
        <v>127</v>
      </c>
      <c r="AL29" s="1" t="s">
        <v>127</v>
      </c>
      <c r="AM29">
        <v>2</v>
      </c>
      <c r="AN29"/>
      <c r="AO29" s="1" t="s">
        <v>37</v>
      </c>
      <c r="AP29" s="1" t="s">
        <v>127</v>
      </c>
      <c r="AQ29" s="1" t="s">
        <v>127</v>
      </c>
      <c r="AR29"/>
      <c r="AS29"/>
      <c r="AT29" s="1" t="s">
        <v>127</v>
      </c>
      <c r="AU29" s="1" t="s">
        <v>43</v>
      </c>
      <c r="AV29" s="1" t="s">
        <v>127</v>
      </c>
      <c r="AW29" s="1" t="s">
        <v>127</v>
      </c>
      <c r="AX29" s="1" t="s">
        <v>46</v>
      </c>
      <c r="AY29" s="1" t="s">
        <v>127</v>
      </c>
      <c r="AZ29" s="1" t="s">
        <v>127</v>
      </c>
      <c r="BA29" s="1" t="s">
        <v>127</v>
      </c>
      <c r="BB29" s="1" t="s">
        <v>127</v>
      </c>
      <c r="BC29" s="1" t="s">
        <v>51</v>
      </c>
      <c r="BD29" s="1" t="s">
        <v>127</v>
      </c>
      <c r="BE29" s="1" t="s">
        <v>127</v>
      </c>
      <c r="BF29" s="1" t="s">
        <v>127</v>
      </c>
      <c r="BG29" s="1" t="s">
        <v>127</v>
      </c>
      <c r="BH29" s="1" t="s">
        <v>127</v>
      </c>
      <c r="BI29" s="1" t="s">
        <v>127</v>
      </c>
      <c r="BJ29" s="1" t="s">
        <v>127</v>
      </c>
      <c r="BK29" s="1" t="s">
        <v>58</v>
      </c>
      <c r="BL29" s="1" t="s">
        <v>127</v>
      </c>
      <c r="BM29" s="1" t="s">
        <v>127</v>
      </c>
      <c r="BN29" s="1" t="s">
        <v>127</v>
      </c>
      <c r="BO29" s="1" t="s">
        <v>127</v>
      </c>
      <c r="BP29" s="1" t="s">
        <v>127</v>
      </c>
      <c r="BQ29" s="1" t="s">
        <v>127</v>
      </c>
      <c r="BR29" s="1" t="s">
        <v>127</v>
      </c>
      <c r="BS29" s="1" t="s">
        <v>127</v>
      </c>
      <c r="BT29" s="1" t="s">
        <v>127</v>
      </c>
      <c r="BU29" s="1" t="s">
        <v>127</v>
      </c>
      <c r="BV29" s="1" t="s">
        <v>68</v>
      </c>
      <c r="BW29" s="1" t="s">
        <v>127</v>
      </c>
      <c r="BX29" s="1" t="s">
        <v>127</v>
      </c>
      <c r="BY29" s="1" t="s">
        <v>71</v>
      </c>
      <c r="BZ29" s="1" t="s">
        <v>127</v>
      </c>
      <c r="CA29" s="1" t="s">
        <v>127</v>
      </c>
      <c r="CB29" s="1" t="s">
        <v>74</v>
      </c>
      <c r="CC29" s="1" t="s">
        <v>127</v>
      </c>
      <c r="CD29" s="1" t="s">
        <v>127</v>
      </c>
      <c r="CE29" s="1" t="s">
        <v>127</v>
      </c>
      <c r="CF29" s="1" t="s">
        <v>127</v>
      </c>
      <c r="CG29" s="1" t="s">
        <v>127</v>
      </c>
      <c r="CH29" s="1" t="s">
        <v>127</v>
      </c>
      <c r="CI29" s="1" t="s">
        <v>80</v>
      </c>
      <c r="CJ29" s="1" t="s">
        <v>81</v>
      </c>
      <c r="CK29" s="1" t="s">
        <v>127</v>
      </c>
      <c r="CL29" s="1" t="s">
        <v>83</v>
      </c>
      <c r="CM29" s="1" t="s">
        <v>84</v>
      </c>
      <c r="CN29" s="1" t="s">
        <v>127</v>
      </c>
      <c r="CO29" s="1" t="s">
        <v>127</v>
      </c>
      <c r="CP29" s="1" t="s">
        <v>127</v>
      </c>
      <c r="CQ29" s="1" t="s">
        <v>127</v>
      </c>
      <c r="CR29" s="1" t="s">
        <v>88</v>
      </c>
      <c r="CS29" s="1" t="s">
        <v>89</v>
      </c>
      <c r="CT29" s="1" t="s">
        <v>90</v>
      </c>
      <c r="CU29" s="1" t="s">
        <v>127</v>
      </c>
      <c r="CV29" s="1" t="s">
        <v>127</v>
      </c>
      <c r="CW29" s="1" t="s">
        <v>127</v>
      </c>
      <c r="CX29" s="1" t="s">
        <v>127</v>
      </c>
      <c r="CY29" s="1" t="s">
        <v>127</v>
      </c>
      <c r="CZ29" s="1" t="s">
        <v>127</v>
      </c>
      <c r="DA29" s="1" t="s">
        <v>127</v>
      </c>
      <c r="DB29" s="1" t="s">
        <v>127</v>
      </c>
      <c r="DC29" s="1" t="s">
        <v>98</v>
      </c>
      <c r="DD29" s="1" t="s">
        <v>99</v>
      </c>
      <c r="DE29" s="1" t="s">
        <v>100</v>
      </c>
      <c r="DF29" s="1" t="s">
        <v>101</v>
      </c>
      <c r="DG29" s="1" t="s">
        <v>102</v>
      </c>
      <c r="DH29" s="1" t="s">
        <v>127</v>
      </c>
      <c r="DI29" s="1" t="s">
        <v>104</v>
      </c>
      <c r="DJ29" s="1" t="s">
        <v>105</v>
      </c>
      <c r="DK29" s="1" t="s">
        <v>127</v>
      </c>
      <c r="DL29" s="1" t="s">
        <v>127</v>
      </c>
      <c r="DM29" s="1" t="s">
        <v>107</v>
      </c>
      <c r="DN29" s="1" t="s">
        <v>88</v>
      </c>
      <c r="DO29" s="1" t="s">
        <v>127</v>
      </c>
      <c r="DP29" s="1" t="s">
        <v>127</v>
      </c>
      <c r="DQ29" s="1" t="s">
        <v>127</v>
      </c>
      <c r="DR29" s="1" t="s">
        <v>127</v>
      </c>
      <c r="DS29" s="1" t="s">
        <v>127</v>
      </c>
      <c r="DT29" s="1" t="s">
        <v>127</v>
      </c>
      <c r="DU29" s="1" t="s">
        <v>127</v>
      </c>
      <c r="DV29" s="1" t="s">
        <v>127</v>
      </c>
      <c r="DW29" s="1" t="s">
        <v>541</v>
      </c>
      <c r="DX29" s="1" t="s">
        <v>127</v>
      </c>
      <c r="DY29" s="1" t="s">
        <v>127</v>
      </c>
      <c r="DZ29" s="1" t="s">
        <v>542</v>
      </c>
      <c r="EA29" s="1" t="s">
        <v>543</v>
      </c>
      <c r="EB29" s="1" t="s">
        <v>544</v>
      </c>
    </row>
    <row r="30" spans="1:132" x14ac:dyDescent="0.2">
      <c r="A30" s="1" t="s">
        <v>545</v>
      </c>
      <c r="B30" s="1" t="s">
        <v>546</v>
      </c>
      <c r="C30" s="1" t="s">
        <v>547</v>
      </c>
      <c r="D30" s="1" t="s">
        <v>548</v>
      </c>
      <c r="E30" s="2" t="str">
        <f>HYPERLINK("http://","http://")</f>
        <v>http://</v>
      </c>
      <c r="F30" s="2" t="str">
        <f>HYPERLINK("http://www.facebook.com/andarapebsb/","http://www.facebook.com/andarapebsb/")</f>
        <v>http://www.facebook.com/andarapebsb/</v>
      </c>
      <c r="G30" s="1" t="s">
        <v>549</v>
      </c>
      <c r="H30" s="1" t="s">
        <v>550</v>
      </c>
      <c r="I30" s="1" t="s">
        <v>127</v>
      </c>
      <c r="J30" s="1" t="s">
        <v>187</v>
      </c>
      <c r="K30">
        <v>2016</v>
      </c>
      <c r="L30" s="1" t="s">
        <v>551</v>
      </c>
      <c r="M30" s="1" t="s">
        <v>127</v>
      </c>
      <c r="N30" s="1" t="s">
        <v>127</v>
      </c>
      <c r="O30" s="1" t="s">
        <v>127</v>
      </c>
      <c r="P30" s="1" t="s">
        <v>127</v>
      </c>
      <c r="Q30" s="1" t="s">
        <v>127</v>
      </c>
      <c r="R30" s="1" t="s">
        <v>127</v>
      </c>
      <c r="S30" s="1" t="s">
        <v>18</v>
      </c>
      <c r="T30" s="1" t="s">
        <v>127</v>
      </c>
      <c r="U30" s="1" t="s">
        <v>127</v>
      </c>
      <c r="V30" s="1" t="s">
        <v>127</v>
      </c>
      <c r="W30" s="1" t="s">
        <v>22</v>
      </c>
      <c r="X30" s="1" t="s">
        <v>127</v>
      </c>
      <c r="Y30" s="1" t="s">
        <v>127</v>
      </c>
      <c r="Z30" s="1" t="s">
        <v>127</v>
      </c>
      <c r="AA30" s="1" t="s">
        <v>127</v>
      </c>
      <c r="AB30" s="1" t="s">
        <v>127</v>
      </c>
      <c r="AC30" s="1" t="s">
        <v>222</v>
      </c>
      <c r="AD30" s="1" t="s">
        <v>127</v>
      </c>
      <c r="AE30" s="1" t="s">
        <v>222</v>
      </c>
      <c r="AF30" s="1" t="s">
        <v>127</v>
      </c>
      <c r="AG30" s="1" t="s">
        <v>552</v>
      </c>
      <c r="AH30" s="1" t="s">
        <v>131</v>
      </c>
      <c r="AI30" s="1" t="s">
        <v>127</v>
      </c>
      <c r="AJ30"/>
      <c r="AK30" s="1" t="s">
        <v>553</v>
      </c>
      <c r="AL30" s="1" t="s">
        <v>133</v>
      </c>
      <c r="AM30">
        <v>0</v>
      </c>
      <c r="AN30">
        <v>6</v>
      </c>
      <c r="AO30" s="1" t="s">
        <v>127</v>
      </c>
      <c r="AP30" s="1" t="s">
        <v>127</v>
      </c>
      <c r="AQ30" s="1" t="s">
        <v>39</v>
      </c>
      <c r="AR30">
        <v>0</v>
      </c>
      <c r="AS30">
        <v>0</v>
      </c>
      <c r="AT30" s="1" t="s">
        <v>127</v>
      </c>
      <c r="AU30" s="1" t="s">
        <v>127</v>
      </c>
      <c r="AV30" s="1" t="s">
        <v>127</v>
      </c>
      <c r="AW30" s="1" t="s">
        <v>127</v>
      </c>
      <c r="AX30" s="1" t="s">
        <v>127</v>
      </c>
      <c r="AY30" s="1" t="s">
        <v>127</v>
      </c>
      <c r="AZ30" s="1" t="s">
        <v>127</v>
      </c>
      <c r="BA30" s="1" t="s">
        <v>127</v>
      </c>
      <c r="BB30" s="1" t="s">
        <v>127</v>
      </c>
      <c r="BC30" s="1" t="s">
        <v>127</v>
      </c>
      <c r="BD30" s="1" t="s">
        <v>127</v>
      </c>
      <c r="BE30" s="1" t="s">
        <v>127</v>
      </c>
      <c r="BF30" s="1" t="s">
        <v>54</v>
      </c>
      <c r="BG30" s="1" t="s">
        <v>127</v>
      </c>
      <c r="BH30" s="1" t="s">
        <v>55</v>
      </c>
      <c r="BI30" s="1" t="s">
        <v>127</v>
      </c>
      <c r="BJ30" s="1" t="s">
        <v>57</v>
      </c>
      <c r="BK30" s="1" t="s">
        <v>58</v>
      </c>
      <c r="BL30" s="1" t="s">
        <v>127</v>
      </c>
      <c r="BM30" s="1" t="s">
        <v>127</v>
      </c>
      <c r="BN30" s="1" t="s">
        <v>127</v>
      </c>
      <c r="BO30" s="1" t="s">
        <v>127</v>
      </c>
      <c r="BP30" s="1" t="s">
        <v>127</v>
      </c>
      <c r="BQ30" s="1" t="s">
        <v>127</v>
      </c>
      <c r="BR30" s="1" t="s">
        <v>127</v>
      </c>
      <c r="BS30" s="1" t="s">
        <v>127</v>
      </c>
      <c r="BT30" s="1" t="s">
        <v>127</v>
      </c>
      <c r="BU30" s="1" t="s">
        <v>127</v>
      </c>
      <c r="BV30" s="1" t="s">
        <v>127</v>
      </c>
      <c r="BW30" s="1" t="s">
        <v>69</v>
      </c>
      <c r="BX30" s="1" t="s">
        <v>127</v>
      </c>
      <c r="BY30" s="1" t="s">
        <v>71</v>
      </c>
      <c r="BZ30" s="1" t="s">
        <v>127</v>
      </c>
      <c r="CA30" s="1" t="s">
        <v>73</v>
      </c>
      <c r="CB30" s="1" t="s">
        <v>74</v>
      </c>
      <c r="CC30" s="1" t="s">
        <v>127</v>
      </c>
      <c r="CD30" s="1" t="s">
        <v>127</v>
      </c>
      <c r="CE30" s="1" t="s">
        <v>127</v>
      </c>
      <c r="CF30" s="1" t="s">
        <v>127</v>
      </c>
      <c r="CG30" s="1" t="s">
        <v>78</v>
      </c>
      <c r="CH30" s="1" t="s">
        <v>79</v>
      </c>
      <c r="CI30" s="1" t="s">
        <v>127</v>
      </c>
      <c r="CJ30" s="1" t="s">
        <v>81</v>
      </c>
      <c r="CK30" s="1" t="s">
        <v>82</v>
      </c>
      <c r="CL30" s="1" t="s">
        <v>83</v>
      </c>
      <c r="CM30" s="1" t="s">
        <v>127</v>
      </c>
      <c r="CN30" s="1" t="s">
        <v>127</v>
      </c>
      <c r="CO30" s="1" t="s">
        <v>554</v>
      </c>
      <c r="CP30" s="1" t="s">
        <v>127</v>
      </c>
      <c r="CQ30" s="1" t="s">
        <v>127</v>
      </c>
      <c r="CR30" s="1" t="s">
        <v>127</v>
      </c>
      <c r="CS30" s="1" t="s">
        <v>89</v>
      </c>
      <c r="CT30" s="1" t="s">
        <v>127</v>
      </c>
      <c r="CU30" s="1" t="s">
        <v>127</v>
      </c>
      <c r="CV30" s="1" t="s">
        <v>127</v>
      </c>
      <c r="CW30" s="1" t="s">
        <v>93</v>
      </c>
      <c r="CX30" s="1" t="s">
        <v>127</v>
      </c>
      <c r="CY30" s="1" t="s">
        <v>127</v>
      </c>
      <c r="CZ30" s="1" t="s">
        <v>96</v>
      </c>
      <c r="DA30" s="1" t="s">
        <v>127</v>
      </c>
      <c r="DB30" s="1" t="s">
        <v>127</v>
      </c>
      <c r="DC30" s="1" t="s">
        <v>127</v>
      </c>
      <c r="DD30" s="1" t="s">
        <v>127</v>
      </c>
      <c r="DE30" s="1" t="s">
        <v>127</v>
      </c>
      <c r="DF30" s="1" t="s">
        <v>127</v>
      </c>
      <c r="DG30" s="1" t="s">
        <v>127</v>
      </c>
      <c r="DH30" s="1" t="s">
        <v>103</v>
      </c>
      <c r="DI30" s="1" t="s">
        <v>127</v>
      </c>
      <c r="DJ30" s="1" t="s">
        <v>127</v>
      </c>
      <c r="DK30" s="1" t="s">
        <v>127</v>
      </c>
      <c r="DL30" s="1" t="s">
        <v>127</v>
      </c>
      <c r="DM30" s="1" t="s">
        <v>107</v>
      </c>
      <c r="DN30" s="1" t="s">
        <v>127</v>
      </c>
      <c r="DO30" s="1" t="s">
        <v>127</v>
      </c>
      <c r="DP30" s="1" t="s">
        <v>109</v>
      </c>
      <c r="DQ30" s="1" t="s">
        <v>110</v>
      </c>
      <c r="DR30" s="1" t="s">
        <v>111</v>
      </c>
      <c r="DS30" s="1" t="s">
        <v>112</v>
      </c>
      <c r="DT30" s="1" t="s">
        <v>127</v>
      </c>
      <c r="DU30" s="1" t="s">
        <v>127</v>
      </c>
      <c r="DV30" s="1" t="s">
        <v>555</v>
      </c>
      <c r="DW30" s="1" t="s">
        <v>556</v>
      </c>
      <c r="DX30" s="1" t="s">
        <v>557</v>
      </c>
      <c r="DY30" s="1" t="s">
        <v>558</v>
      </c>
      <c r="DZ30" s="1" t="s">
        <v>559</v>
      </c>
      <c r="EA30" s="1" t="s">
        <v>560</v>
      </c>
      <c r="EB30" s="1" t="s">
        <v>561</v>
      </c>
    </row>
    <row r="31" spans="1:132" x14ac:dyDescent="0.2">
      <c r="A31" s="1" t="s">
        <v>562</v>
      </c>
      <c r="B31" s="1" t="s">
        <v>563</v>
      </c>
      <c r="C31" s="1" t="s">
        <v>564</v>
      </c>
      <c r="D31" s="1" t="s">
        <v>565</v>
      </c>
      <c r="E31" s="2" t="str">
        <f>HYPERLINK("http://laboratoriodacidade.org","http://laboratoriodacidade.org")</f>
        <v>http://laboratoriodacidade.org</v>
      </c>
      <c r="F31" s="2" t="str">
        <f>HYPERLINK("https://www.facebook.com/labdacidade/","https://www.facebook.com/labdacidade/")</f>
        <v>https://www.facebook.com/labdacidade/</v>
      </c>
      <c r="G31" s="1" t="s">
        <v>337</v>
      </c>
      <c r="H31" s="1" t="s">
        <v>338</v>
      </c>
      <c r="I31" s="1" t="s">
        <v>127</v>
      </c>
      <c r="J31" s="1" t="s">
        <v>150</v>
      </c>
      <c r="K31">
        <v>2016</v>
      </c>
      <c r="L31" s="1" t="s">
        <v>566</v>
      </c>
      <c r="M31" s="1" t="s">
        <v>12</v>
      </c>
      <c r="N31" s="1" t="s">
        <v>127</v>
      </c>
      <c r="O31" s="1" t="s">
        <v>127</v>
      </c>
      <c r="P31" s="1" t="s">
        <v>127</v>
      </c>
      <c r="Q31" s="1" t="s">
        <v>127</v>
      </c>
      <c r="R31" s="1" t="s">
        <v>127</v>
      </c>
      <c r="S31" s="1" t="s">
        <v>127</v>
      </c>
      <c r="T31" s="1" t="s">
        <v>127</v>
      </c>
      <c r="U31" s="1" t="s">
        <v>127</v>
      </c>
      <c r="V31" s="1" t="s">
        <v>21</v>
      </c>
      <c r="W31" s="1" t="s">
        <v>22</v>
      </c>
      <c r="X31" s="1" t="s">
        <v>23</v>
      </c>
      <c r="Y31" s="1" t="s">
        <v>127</v>
      </c>
      <c r="Z31" s="1" t="s">
        <v>127</v>
      </c>
      <c r="AA31" s="1" t="s">
        <v>127</v>
      </c>
      <c r="AB31" s="1" t="s">
        <v>127</v>
      </c>
      <c r="AC31" s="1" t="s">
        <v>222</v>
      </c>
      <c r="AD31" s="1" t="s">
        <v>127</v>
      </c>
      <c r="AE31" s="1" t="s">
        <v>222</v>
      </c>
      <c r="AF31" s="1" t="s">
        <v>127</v>
      </c>
      <c r="AG31" s="1" t="s">
        <v>563</v>
      </c>
      <c r="AH31" s="1" t="s">
        <v>131</v>
      </c>
      <c r="AI31" s="1" t="s">
        <v>127</v>
      </c>
      <c r="AJ31">
        <v>32</v>
      </c>
      <c r="AK31" s="1" t="s">
        <v>567</v>
      </c>
      <c r="AL31" s="1" t="s">
        <v>172</v>
      </c>
      <c r="AM31">
        <v>2</v>
      </c>
      <c r="AN31">
        <v>3</v>
      </c>
      <c r="AO31" s="1" t="s">
        <v>127</v>
      </c>
      <c r="AP31" s="1" t="s">
        <v>127</v>
      </c>
      <c r="AQ31" s="1" t="s">
        <v>39</v>
      </c>
      <c r="AR31"/>
      <c r="AS31"/>
      <c r="AT31" s="1" t="s">
        <v>127</v>
      </c>
      <c r="AU31" s="1" t="s">
        <v>127</v>
      </c>
      <c r="AV31" s="1" t="s">
        <v>127</v>
      </c>
      <c r="AW31" s="1" t="s">
        <v>127</v>
      </c>
      <c r="AX31" s="1" t="s">
        <v>127</v>
      </c>
      <c r="AY31" s="1" t="s">
        <v>127</v>
      </c>
      <c r="AZ31" s="1" t="s">
        <v>127</v>
      </c>
      <c r="BA31" s="1" t="s">
        <v>127</v>
      </c>
      <c r="BB31" s="1" t="s">
        <v>127</v>
      </c>
      <c r="BC31" s="1" t="s">
        <v>127</v>
      </c>
      <c r="BD31" s="1" t="s">
        <v>127</v>
      </c>
      <c r="BE31" s="1" t="s">
        <v>127</v>
      </c>
      <c r="BF31" s="1" t="s">
        <v>54</v>
      </c>
      <c r="BG31" s="1" t="s">
        <v>127</v>
      </c>
      <c r="BH31" s="1" t="s">
        <v>55</v>
      </c>
      <c r="BI31" s="1" t="s">
        <v>127</v>
      </c>
      <c r="BJ31" s="1" t="s">
        <v>57</v>
      </c>
      <c r="BK31" s="1" t="s">
        <v>58</v>
      </c>
      <c r="BL31" s="1" t="s">
        <v>127</v>
      </c>
      <c r="BM31" s="1" t="s">
        <v>127</v>
      </c>
      <c r="BN31" s="1" t="s">
        <v>127</v>
      </c>
      <c r="BO31" s="1" t="s">
        <v>127</v>
      </c>
      <c r="BP31" s="1" t="s">
        <v>127</v>
      </c>
      <c r="BQ31" s="1" t="s">
        <v>64</v>
      </c>
      <c r="BR31" s="1" t="s">
        <v>127</v>
      </c>
      <c r="BS31" s="1" t="s">
        <v>127</v>
      </c>
      <c r="BT31" s="1" t="s">
        <v>127</v>
      </c>
      <c r="BU31" s="1" t="s">
        <v>127</v>
      </c>
      <c r="BV31" s="1" t="s">
        <v>68</v>
      </c>
      <c r="BW31" s="1" t="s">
        <v>69</v>
      </c>
      <c r="BX31" s="1" t="s">
        <v>70</v>
      </c>
      <c r="BY31" s="1" t="s">
        <v>71</v>
      </c>
      <c r="BZ31" s="1" t="s">
        <v>72</v>
      </c>
      <c r="CA31" s="1" t="s">
        <v>127</v>
      </c>
      <c r="CB31" s="1" t="s">
        <v>74</v>
      </c>
      <c r="CC31" s="1" t="s">
        <v>127</v>
      </c>
      <c r="CD31" s="1" t="s">
        <v>76</v>
      </c>
      <c r="CE31" s="1" t="s">
        <v>77</v>
      </c>
      <c r="CF31" s="1" t="s">
        <v>127</v>
      </c>
      <c r="CG31" s="1" t="s">
        <v>127</v>
      </c>
      <c r="CH31" s="1" t="s">
        <v>127</v>
      </c>
      <c r="CI31" s="1" t="s">
        <v>127</v>
      </c>
      <c r="CJ31" s="1" t="s">
        <v>127</v>
      </c>
      <c r="CK31" s="1" t="s">
        <v>127</v>
      </c>
      <c r="CL31" s="1" t="s">
        <v>127</v>
      </c>
      <c r="CM31" s="1" t="s">
        <v>127</v>
      </c>
      <c r="CN31" s="1" t="s">
        <v>127</v>
      </c>
      <c r="CO31" s="1" t="s">
        <v>127</v>
      </c>
      <c r="CP31" s="1" t="s">
        <v>127</v>
      </c>
      <c r="CQ31" s="1" t="s">
        <v>127</v>
      </c>
      <c r="CR31" s="1" t="s">
        <v>127</v>
      </c>
      <c r="CS31" s="1" t="s">
        <v>127</v>
      </c>
      <c r="CT31" s="1" t="s">
        <v>127</v>
      </c>
      <c r="CU31" s="1" t="s">
        <v>127</v>
      </c>
      <c r="CV31" s="1" t="s">
        <v>127</v>
      </c>
      <c r="CW31" s="1" t="s">
        <v>127</v>
      </c>
      <c r="CX31" s="1" t="s">
        <v>127</v>
      </c>
      <c r="CY31" s="1" t="s">
        <v>127</v>
      </c>
      <c r="CZ31" s="1" t="s">
        <v>127</v>
      </c>
      <c r="DA31" s="1" t="s">
        <v>127</v>
      </c>
      <c r="DB31" s="1" t="s">
        <v>127</v>
      </c>
      <c r="DC31" s="1" t="s">
        <v>98</v>
      </c>
      <c r="DD31" s="1" t="s">
        <v>99</v>
      </c>
      <c r="DE31" s="1" t="s">
        <v>100</v>
      </c>
      <c r="DF31" s="1" t="s">
        <v>101</v>
      </c>
      <c r="DG31" s="1" t="s">
        <v>102</v>
      </c>
      <c r="DH31" s="1" t="s">
        <v>103</v>
      </c>
      <c r="DI31" s="1" t="s">
        <v>104</v>
      </c>
      <c r="DJ31" s="1" t="s">
        <v>105</v>
      </c>
      <c r="DK31" s="1" t="s">
        <v>127</v>
      </c>
      <c r="DL31" s="1" t="s">
        <v>127</v>
      </c>
      <c r="DM31" s="1" t="s">
        <v>127</v>
      </c>
      <c r="DN31" s="1" t="s">
        <v>127</v>
      </c>
      <c r="DO31" s="1" t="s">
        <v>127</v>
      </c>
      <c r="DP31" s="1" t="s">
        <v>127</v>
      </c>
      <c r="DQ31" s="1" t="s">
        <v>127</v>
      </c>
      <c r="DR31" s="1" t="s">
        <v>127</v>
      </c>
      <c r="DS31" s="1" t="s">
        <v>127</v>
      </c>
      <c r="DT31" s="1" t="s">
        <v>127</v>
      </c>
      <c r="DU31" s="1" t="s">
        <v>127</v>
      </c>
      <c r="DV31" s="1" t="s">
        <v>127</v>
      </c>
      <c r="DW31" s="1" t="s">
        <v>127</v>
      </c>
      <c r="DX31" s="1" t="s">
        <v>127</v>
      </c>
      <c r="DY31" s="1" t="s">
        <v>127</v>
      </c>
      <c r="DZ31" s="1" t="s">
        <v>568</v>
      </c>
      <c r="EA31" s="1" t="s">
        <v>569</v>
      </c>
      <c r="EB31" s="1" t="s">
        <v>570</v>
      </c>
    </row>
    <row r="32" spans="1:132" x14ac:dyDescent="0.2">
      <c r="A32" s="1" t="s">
        <v>571</v>
      </c>
      <c r="B32" s="1" t="s">
        <v>572</v>
      </c>
      <c r="C32" s="1" t="s">
        <v>573</v>
      </c>
      <c r="D32" s="1" t="s">
        <v>574</v>
      </c>
      <c r="E32" s="2" t="str">
        <f>HYPERLINK("http://climaxbrasil.org","http://climaxbrasil.org")</f>
        <v>http://climaxbrasil.org</v>
      </c>
      <c r="F32" s="2" t="str">
        <f>HYPERLINK("https://www.facebook.com/climaxbra/","https://www.facebook.com/climaxbra/")</f>
        <v>https://www.facebook.com/climaxbra/</v>
      </c>
      <c r="G32" s="1" t="s">
        <v>185</v>
      </c>
      <c r="H32" s="1" t="s">
        <v>186</v>
      </c>
      <c r="I32" s="1" t="s">
        <v>575</v>
      </c>
      <c r="J32" s="1" t="s">
        <v>150</v>
      </c>
      <c r="K32">
        <v>2013</v>
      </c>
      <c r="L32" s="1" t="s">
        <v>576</v>
      </c>
      <c r="M32" s="1" t="s">
        <v>127</v>
      </c>
      <c r="N32" s="1" t="s">
        <v>127</v>
      </c>
      <c r="O32" s="1" t="s">
        <v>127</v>
      </c>
      <c r="P32" s="1" t="s">
        <v>127</v>
      </c>
      <c r="Q32" s="1" t="s">
        <v>127</v>
      </c>
      <c r="R32" s="1" t="s">
        <v>17</v>
      </c>
      <c r="S32" s="1" t="s">
        <v>127</v>
      </c>
      <c r="T32" s="1" t="s">
        <v>127</v>
      </c>
      <c r="U32" s="1" t="s">
        <v>127</v>
      </c>
      <c r="V32" s="1" t="s">
        <v>21</v>
      </c>
      <c r="W32" s="1" t="s">
        <v>22</v>
      </c>
      <c r="X32" s="1" t="s">
        <v>127</v>
      </c>
      <c r="Y32" s="1" t="s">
        <v>127</v>
      </c>
      <c r="Z32" s="1" t="s">
        <v>127</v>
      </c>
      <c r="AA32" s="1" t="s">
        <v>26</v>
      </c>
      <c r="AB32" s="1" t="s">
        <v>27</v>
      </c>
      <c r="AC32" s="1" t="s">
        <v>272</v>
      </c>
      <c r="AD32" s="1" t="s">
        <v>127</v>
      </c>
      <c r="AE32" s="1" t="s">
        <v>272</v>
      </c>
      <c r="AF32" s="1" t="s">
        <v>127</v>
      </c>
      <c r="AG32" s="1" t="s">
        <v>127</v>
      </c>
      <c r="AH32" s="1" t="s">
        <v>127</v>
      </c>
      <c r="AI32" s="1" t="s">
        <v>127</v>
      </c>
      <c r="AJ32"/>
      <c r="AK32" s="1" t="s">
        <v>127</v>
      </c>
      <c r="AL32" s="1" t="s">
        <v>133</v>
      </c>
      <c r="AM32">
        <v>10</v>
      </c>
      <c r="AN32">
        <v>10</v>
      </c>
      <c r="AO32" s="1" t="s">
        <v>127</v>
      </c>
      <c r="AP32" s="1" t="s">
        <v>127</v>
      </c>
      <c r="AQ32" s="1" t="s">
        <v>39</v>
      </c>
      <c r="AR32">
        <v>15</v>
      </c>
      <c r="AS32">
        <v>15</v>
      </c>
      <c r="AT32" s="1" t="s">
        <v>127</v>
      </c>
      <c r="AU32" s="1" t="s">
        <v>127</v>
      </c>
      <c r="AV32" s="1" t="s">
        <v>44</v>
      </c>
      <c r="AW32" s="1" t="s">
        <v>127</v>
      </c>
      <c r="AX32" s="1" t="s">
        <v>46</v>
      </c>
      <c r="AY32" s="1" t="s">
        <v>127</v>
      </c>
      <c r="AZ32" s="1" t="s">
        <v>127</v>
      </c>
      <c r="BA32" s="1" t="s">
        <v>127</v>
      </c>
      <c r="BB32" s="1" t="s">
        <v>127</v>
      </c>
      <c r="BC32" s="1" t="s">
        <v>127</v>
      </c>
      <c r="BD32" s="1" t="s">
        <v>52</v>
      </c>
      <c r="BE32" s="1" t="s">
        <v>127</v>
      </c>
      <c r="BF32" s="1" t="s">
        <v>127</v>
      </c>
      <c r="BG32" s="1" t="s">
        <v>127</v>
      </c>
      <c r="BH32" s="1" t="s">
        <v>127</v>
      </c>
      <c r="BI32" s="1" t="s">
        <v>127</v>
      </c>
      <c r="BJ32" s="1" t="s">
        <v>57</v>
      </c>
      <c r="BK32" s="1" t="s">
        <v>58</v>
      </c>
      <c r="BL32" s="1" t="s">
        <v>127</v>
      </c>
      <c r="BM32" s="1" t="s">
        <v>127</v>
      </c>
      <c r="BN32" s="1" t="s">
        <v>127</v>
      </c>
      <c r="BO32" s="1" t="s">
        <v>127</v>
      </c>
      <c r="BP32" s="1" t="s">
        <v>127</v>
      </c>
      <c r="BQ32" s="1" t="s">
        <v>64</v>
      </c>
      <c r="BR32" s="1" t="s">
        <v>127</v>
      </c>
      <c r="BS32" s="1" t="s">
        <v>66</v>
      </c>
      <c r="BT32" s="1" t="s">
        <v>67</v>
      </c>
      <c r="BU32" s="1" t="s">
        <v>127</v>
      </c>
      <c r="BV32" s="1" t="s">
        <v>127</v>
      </c>
      <c r="BW32" s="1" t="s">
        <v>127</v>
      </c>
      <c r="BX32" s="1" t="s">
        <v>127</v>
      </c>
      <c r="BY32" s="1" t="s">
        <v>127</v>
      </c>
      <c r="BZ32" s="1" t="s">
        <v>72</v>
      </c>
      <c r="CA32" s="1" t="s">
        <v>127</v>
      </c>
      <c r="CB32" s="1" t="s">
        <v>127</v>
      </c>
      <c r="CC32" s="1" t="s">
        <v>127</v>
      </c>
      <c r="CD32" s="1" t="s">
        <v>127</v>
      </c>
      <c r="CE32" s="1" t="s">
        <v>127</v>
      </c>
      <c r="CF32" s="1" t="s">
        <v>127</v>
      </c>
      <c r="CG32" s="1" t="s">
        <v>78</v>
      </c>
      <c r="CH32" s="1" t="s">
        <v>79</v>
      </c>
      <c r="CI32" s="1" t="s">
        <v>127</v>
      </c>
      <c r="CJ32" s="1" t="s">
        <v>127</v>
      </c>
      <c r="CK32" s="1" t="s">
        <v>82</v>
      </c>
      <c r="CL32" s="1" t="s">
        <v>127</v>
      </c>
      <c r="CM32" s="1" t="s">
        <v>127</v>
      </c>
      <c r="CN32" s="1" t="s">
        <v>127</v>
      </c>
      <c r="CO32" s="1" t="s">
        <v>127</v>
      </c>
      <c r="CP32" s="1" t="s">
        <v>127</v>
      </c>
      <c r="CQ32" s="1" t="s">
        <v>127</v>
      </c>
      <c r="CR32" s="1" t="s">
        <v>127</v>
      </c>
      <c r="CS32" s="1" t="s">
        <v>89</v>
      </c>
      <c r="CT32" s="1" t="s">
        <v>127</v>
      </c>
      <c r="CU32" s="1" t="s">
        <v>127</v>
      </c>
      <c r="CV32" s="1" t="s">
        <v>127</v>
      </c>
      <c r="CW32" s="1" t="s">
        <v>127</v>
      </c>
      <c r="CX32" s="1" t="s">
        <v>127</v>
      </c>
      <c r="CY32" s="1" t="s">
        <v>127</v>
      </c>
      <c r="CZ32" s="1" t="s">
        <v>127</v>
      </c>
      <c r="DA32" s="1" t="s">
        <v>127</v>
      </c>
      <c r="DB32" s="1" t="s">
        <v>127</v>
      </c>
      <c r="DC32" s="1" t="s">
        <v>127</v>
      </c>
      <c r="DD32" s="1" t="s">
        <v>127</v>
      </c>
      <c r="DE32" s="1" t="s">
        <v>127</v>
      </c>
      <c r="DF32" s="1" t="s">
        <v>101</v>
      </c>
      <c r="DG32" s="1" t="s">
        <v>127</v>
      </c>
      <c r="DH32" s="1" t="s">
        <v>127</v>
      </c>
      <c r="DI32" s="1" t="s">
        <v>127</v>
      </c>
      <c r="DJ32" s="1" t="s">
        <v>105</v>
      </c>
      <c r="DK32" s="1" t="s">
        <v>127</v>
      </c>
      <c r="DL32" s="1" t="s">
        <v>106</v>
      </c>
      <c r="DM32" s="1" t="s">
        <v>127</v>
      </c>
      <c r="DN32" s="1" t="s">
        <v>127</v>
      </c>
      <c r="DO32" s="1" t="s">
        <v>127</v>
      </c>
      <c r="DP32" s="1" t="s">
        <v>109</v>
      </c>
      <c r="DQ32" s="1" t="s">
        <v>127</v>
      </c>
      <c r="DR32" s="1" t="s">
        <v>111</v>
      </c>
      <c r="DS32" s="1" t="s">
        <v>112</v>
      </c>
      <c r="DT32" s="1" t="s">
        <v>127</v>
      </c>
      <c r="DU32" s="1" t="s">
        <v>127</v>
      </c>
      <c r="DV32" s="1" t="s">
        <v>577</v>
      </c>
      <c r="DW32" s="1" t="s">
        <v>127</v>
      </c>
      <c r="DX32" s="1" t="s">
        <v>127</v>
      </c>
      <c r="DY32" s="1" t="s">
        <v>127</v>
      </c>
      <c r="DZ32" s="1" t="s">
        <v>578</v>
      </c>
      <c r="EA32" s="1" t="s">
        <v>579</v>
      </c>
      <c r="EB32" s="1" t="s">
        <v>580</v>
      </c>
    </row>
    <row r="33" spans="1:132" x14ac:dyDescent="0.2">
      <c r="A33" s="1" t="s">
        <v>581</v>
      </c>
      <c r="B33" s="1" t="s">
        <v>582</v>
      </c>
      <c r="C33" s="1" t="s">
        <v>583</v>
      </c>
      <c r="D33" s="1" t="s">
        <v>584</v>
      </c>
      <c r="E33" s="2" t="str">
        <f>HYPERLINK("https://www.caminhario.org","https://www.caminhario.org")</f>
        <v>https://www.caminhario.org</v>
      </c>
      <c r="F33" s="2" t="str">
        <f>HYPERLINK("https://www.facebook.com/caminhario/","https://www.facebook.com/caminhario/")</f>
        <v>https://www.facebook.com/caminhario/</v>
      </c>
      <c r="G33" s="1" t="s">
        <v>585</v>
      </c>
      <c r="H33" s="1" t="s">
        <v>586</v>
      </c>
      <c r="I33" s="1" t="s">
        <v>587</v>
      </c>
      <c r="J33" s="1" t="s">
        <v>187</v>
      </c>
      <c r="K33">
        <v>2016</v>
      </c>
      <c r="L33" s="1" t="s">
        <v>588</v>
      </c>
      <c r="M33" s="1" t="s">
        <v>127</v>
      </c>
      <c r="N33" s="1" t="s">
        <v>13</v>
      </c>
      <c r="O33" s="1" t="s">
        <v>127</v>
      </c>
      <c r="P33" s="1" t="s">
        <v>127</v>
      </c>
      <c r="Q33" s="1" t="s">
        <v>127</v>
      </c>
      <c r="R33" s="1" t="s">
        <v>127</v>
      </c>
      <c r="S33" s="1" t="s">
        <v>127</v>
      </c>
      <c r="T33" s="1" t="s">
        <v>19</v>
      </c>
      <c r="U33" s="1" t="s">
        <v>127</v>
      </c>
      <c r="V33" s="1" t="s">
        <v>127</v>
      </c>
      <c r="W33" s="1" t="s">
        <v>22</v>
      </c>
      <c r="X33" s="1" t="s">
        <v>127</v>
      </c>
      <c r="Y33" s="1" t="s">
        <v>127</v>
      </c>
      <c r="Z33" s="1" t="s">
        <v>127</v>
      </c>
      <c r="AA33" s="1" t="s">
        <v>127</v>
      </c>
      <c r="AB33" s="1" t="s">
        <v>127</v>
      </c>
      <c r="AC33" s="1" t="s">
        <v>256</v>
      </c>
      <c r="AD33" s="1" t="s">
        <v>127</v>
      </c>
      <c r="AE33" s="1" t="s">
        <v>256</v>
      </c>
      <c r="AF33" s="1" t="s">
        <v>127</v>
      </c>
      <c r="AG33" s="1" t="s">
        <v>127</v>
      </c>
      <c r="AH33" s="1" t="s">
        <v>127</v>
      </c>
      <c r="AI33" s="1" t="s">
        <v>127</v>
      </c>
      <c r="AJ33"/>
      <c r="AK33" s="1" t="s">
        <v>127</v>
      </c>
      <c r="AL33" s="1" t="s">
        <v>127</v>
      </c>
      <c r="AM33"/>
      <c r="AN33">
        <v>4</v>
      </c>
      <c r="AO33" s="1" t="s">
        <v>127</v>
      </c>
      <c r="AP33" s="1" t="s">
        <v>127</v>
      </c>
      <c r="AQ33" s="1" t="s">
        <v>39</v>
      </c>
      <c r="AR33"/>
      <c r="AS33"/>
      <c r="AT33" s="1" t="s">
        <v>127</v>
      </c>
      <c r="AU33" s="1" t="s">
        <v>127</v>
      </c>
      <c r="AV33" s="1" t="s">
        <v>127</v>
      </c>
      <c r="AW33" s="1" t="s">
        <v>127</v>
      </c>
      <c r="AX33" s="1" t="s">
        <v>127</v>
      </c>
      <c r="AY33" s="1" t="s">
        <v>127</v>
      </c>
      <c r="AZ33" s="1" t="s">
        <v>127</v>
      </c>
      <c r="BA33" s="1" t="s">
        <v>127</v>
      </c>
      <c r="BB33" s="1" t="s">
        <v>127</v>
      </c>
      <c r="BC33" s="1" t="s">
        <v>127</v>
      </c>
      <c r="BD33" s="1" t="s">
        <v>52</v>
      </c>
      <c r="BE33" s="1" t="s">
        <v>127</v>
      </c>
      <c r="BF33" s="1" t="s">
        <v>127</v>
      </c>
      <c r="BG33" s="1" t="s">
        <v>127</v>
      </c>
      <c r="BH33" s="1" t="s">
        <v>127</v>
      </c>
      <c r="BI33" s="1" t="s">
        <v>127</v>
      </c>
      <c r="BJ33" s="1" t="s">
        <v>57</v>
      </c>
      <c r="BK33" s="1" t="s">
        <v>58</v>
      </c>
      <c r="BL33" s="1" t="s">
        <v>127</v>
      </c>
      <c r="BM33" s="1" t="s">
        <v>127</v>
      </c>
      <c r="BN33" s="1" t="s">
        <v>127</v>
      </c>
      <c r="BO33" s="1" t="s">
        <v>127</v>
      </c>
      <c r="BP33" s="1" t="s">
        <v>127</v>
      </c>
      <c r="BQ33" s="1" t="s">
        <v>64</v>
      </c>
      <c r="BR33" s="1" t="s">
        <v>127</v>
      </c>
      <c r="BS33" s="1" t="s">
        <v>127</v>
      </c>
      <c r="BT33" s="1" t="s">
        <v>127</v>
      </c>
      <c r="BU33" s="1" t="s">
        <v>127</v>
      </c>
      <c r="BV33" s="1" t="s">
        <v>127</v>
      </c>
      <c r="BW33" s="1" t="s">
        <v>127</v>
      </c>
      <c r="BX33" s="1" t="s">
        <v>127</v>
      </c>
      <c r="BY33" s="1" t="s">
        <v>71</v>
      </c>
      <c r="BZ33" s="1" t="s">
        <v>127</v>
      </c>
      <c r="CA33" s="1" t="s">
        <v>127</v>
      </c>
      <c r="CB33" s="1" t="s">
        <v>127</v>
      </c>
      <c r="CC33" s="1" t="s">
        <v>127</v>
      </c>
      <c r="CD33" s="1" t="s">
        <v>127</v>
      </c>
      <c r="CE33" s="1" t="s">
        <v>127</v>
      </c>
      <c r="CF33" s="1" t="s">
        <v>127</v>
      </c>
      <c r="CG33" s="1" t="s">
        <v>78</v>
      </c>
      <c r="CH33" s="1" t="s">
        <v>127</v>
      </c>
      <c r="CI33" s="1" t="s">
        <v>127</v>
      </c>
      <c r="CJ33" s="1" t="s">
        <v>127</v>
      </c>
      <c r="CK33" s="1" t="s">
        <v>82</v>
      </c>
      <c r="CL33" s="1" t="s">
        <v>127</v>
      </c>
      <c r="CM33" s="1" t="s">
        <v>127</v>
      </c>
      <c r="CN33" s="1" t="s">
        <v>589</v>
      </c>
      <c r="CO33" s="1" t="s">
        <v>590</v>
      </c>
      <c r="CP33" s="1" t="s">
        <v>127</v>
      </c>
      <c r="CQ33" s="1" t="s">
        <v>127</v>
      </c>
      <c r="CR33" s="1" t="s">
        <v>127</v>
      </c>
      <c r="CS33" s="1" t="s">
        <v>89</v>
      </c>
      <c r="CT33" s="1" t="s">
        <v>127</v>
      </c>
      <c r="CU33" s="1" t="s">
        <v>127</v>
      </c>
      <c r="CV33" s="1" t="s">
        <v>127</v>
      </c>
      <c r="CW33" s="1" t="s">
        <v>93</v>
      </c>
      <c r="CX33" s="1" t="s">
        <v>127</v>
      </c>
      <c r="CY33" s="1" t="s">
        <v>127</v>
      </c>
      <c r="CZ33" s="1" t="s">
        <v>127</v>
      </c>
      <c r="DA33" s="1" t="s">
        <v>127</v>
      </c>
      <c r="DB33" s="1" t="s">
        <v>127</v>
      </c>
      <c r="DC33" s="1" t="s">
        <v>98</v>
      </c>
      <c r="DD33" s="1" t="s">
        <v>127</v>
      </c>
      <c r="DE33" s="1" t="s">
        <v>127</v>
      </c>
      <c r="DF33" s="1" t="s">
        <v>101</v>
      </c>
      <c r="DG33" s="1" t="s">
        <v>127</v>
      </c>
      <c r="DH33" s="1" t="s">
        <v>103</v>
      </c>
      <c r="DI33" s="1" t="s">
        <v>127</v>
      </c>
      <c r="DJ33" s="1" t="s">
        <v>127</v>
      </c>
      <c r="DK33" s="1" t="s">
        <v>127</v>
      </c>
      <c r="DL33" s="1" t="s">
        <v>127</v>
      </c>
      <c r="DM33" s="1" t="s">
        <v>127</v>
      </c>
      <c r="DN33" s="1" t="s">
        <v>127</v>
      </c>
      <c r="DO33" s="1" t="s">
        <v>127</v>
      </c>
      <c r="DP33" s="1" t="s">
        <v>109</v>
      </c>
      <c r="DQ33" s="1" t="s">
        <v>127</v>
      </c>
      <c r="DR33" s="1" t="s">
        <v>127</v>
      </c>
      <c r="DS33" s="1" t="s">
        <v>127</v>
      </c>
      <c r="DT33" s="1" t="s">
        <v>127</v>
      </c>
      <c r="DU33" s="1" t="s">
        <v>127</v>
      </c>
      <c r="DV33" s="1" t="s">
        <v>591</v>
      </c>
      <c r="DW33" s="1" t="s">
        <v>592</v>
      </c>
      <c r="DX33" s="1" t="s">
        <v>593</v>
      </c>
      <c r="DY33" s="1" t="s">
        <v>127</v>
      </c>
      <c r="DZ33" s="1" t="s">
        <v>594</v>
      </c>
      <c r="EA33" s="1" t="s">
        <v>595</v>
      </c>
      <c r="EB33" s="1" t="s">
        <v>596</v>
      </c>
    </row>
    <row r="34" spans="1:132" x14ac:dyDescent="0.2">
      <c r="A34" s="1" t="s">
        <v>597</v>
      </c>
      <c r="B34" s="1" t="s">
        <v>598</v>
      </c>
      <c r="C34" s="1" t="s">
        <v>599</v>
      </c>
      <c r="D34" s="1" t="s">
        <v>600</v>
      </c>
      <c r="E34" s="2"/>
      <c r="F34" s="2" t="str">
        <f>HYPERLINK("https://www.facebook.com/Cadeirante-Anjo-109904372983010/","https://www.facebook.com/Cadeirante-Anjo-109904372983010/")</f>
        <v>https://www.facebook.com/Cadeirante-Anjo-109904372983010/</v>
      </c>
      <c r="G34" s="1" t="s">
        <v>185</v>
      </c>
      <c r="H34" s="1" t="s">
        <v>186</v>
      </c>
      <c r="I34" s="1" t="s">
        <v>601</v>
      </c>
      <c r="J34" s="1" t="s">
        <v>187</v>
      </c>
      <c r="K34">
        <v>2016</v>
      </c>
      <c r="L34" s="1" t="s">
        <v>602</v>
      </c>
      <c r="M34" s="1" t="s">
        <v>12</v>
      </c>
      <c r="N34" s="1" t="s">
        <v>13</v>
      </c>
      <c r="O34" s="1" t="s">
        <v>127</v>
      </c>
      <c r="P34" s="1" t="s">
        <v>127</v>
      </c>
      <c r="Q34" s="1" t="s">
        <v>127</v>
      </c>
      <c r="R34" s="1" t="s">
        <v>127</v>
      </c>
      <c r="S34" s="1" t="s">
        <v>127</v>
      </c>
      <c r="T34" s="1" t="s">
        <v>127</v>
      </c>
      <c r="U34" s="1" t="s">
        <v>603</v>
      </c>
      <c r="V34" s="1" t="s">
        <v>21</v>
      </c>
      <c r="W34" s="1" t="s">
        <v>22</v>
      </c>
      <c r="X34" s="1" t="s">
        <v>23</v>
      </c>
      <c r="Y34" s="1" t="s">
        <v>24</v>
      </c>
      <c r="Z34" s="1" t="s">
        <v>127</v>
      </c>
      <c r="AA34" s="1" t="s">
        <v>127</v>
      </c>
      <c r="AB34" s="1" t="s">
        <v>127</v>
      </c>
      <c r="AC34" s="1" t="s">
        <v>127</v>
      </c>
      <c r="AD34" s="1" t="s">
        <v>127</v>
      </c>
      <c r="AE34" s="1" t="s">
        <v>393</v>
      </c>
      <c r="AF34" s="1" t="s">
        <v>127</v>
      </c>
      <c r="AG34" s="1" t="s">
        <v>598</v>
      </c>
      <c r="AH34" s="1" t="s">
        <v>131</v>
      </c>
      <c r="AI34" s="1" t="s">
        <v>127</v>
      </c>
      <c r="AJ34">
        <v>29</v>
      </c>
      <c r="AK34" s="1" t="s">
        <v>604</v>
      </c>
      <c r="AL34" s="1" t="s">
        <v>172</v>
      </c>
      <c r="AM34">
        <v>4</v>
      </c>
      <c r="AN34"/>
      <c r="AO34" s="1" t="s">
        <v>37</v>
      </c>
      <c r="AP34" s="1" t="s">
        <v>38</v>
      </c>
      <c r="AQ34" s="1" t="s">
        <v>39</v>
      </c>
      <c r="AR34"/>
      <c r="AS34"/>
      <c r="AT34" s="1" t="s">
        <v>127</v>
      </c>
      <c r="AU34" s="1" t="s">
        <v>127</v>
      </c>
      <c r="AV34" s="1" t="s">
        <v>127</v>
      </c>
      <c r="AW34" s="1" t="s">
        <v>127</v>
      </c>
      <c r="AX34" s="1" t="s">
        <v>127</v>
      </c>
      <c r="AY34" s="1" t="s">
        <v>127</v>
      </c>
      <c r="AZ34" s="1" t="s">
        <v>127</v>
      </c>
      <c r="BA34" s="1" t="s">
        <v>127</v>
      </c>
      <c r="BB34" s="1" t="s">
        <v>127</v>
      </c>
      <c r="BC34" s="1" t="s">
        <v>127</v>
      </c>
      <c r="BD34" s="1" t="s">
        <v>127</v>
      </c>
      <c r="BE34" s="1" t="s">
        <v>127</v>
      </c>
      <c r="BF34" s="1" t="s">
        <v>127</v>
      </c>
      <c r="BG34" s="1" t="s">
        <v>127</v>
      </c>
      <c r="BH34" s="1" t="s">
        <v>127</v>
      </c>
      <c r="BI34" s="1" t="s">
        <v>56</v>
      </c>
      <c r="BJ34" s="1" t="s">
        <v>127</v>
      </c>
      <c r="BK34" s="1" t="s">
        <v>58</v>
      </c>
      <c r="BL34" s="1" t="s">
        <v>127</v>
      </c>
      <c r="BM34" s="1" t="s">
        <v>127</v>
      </c>
      <c r="BN34" s="1" t="s">
        <v>127</v>
      </c>
      <c r="BO34" s="1" t="s">
        <v>127</v>
      </c>
      <c r="BP34" s="1" t="s">
        <v>127</v>
      </c>
      <c r="BQ34" s="1" t="s">
        <v>127</v>
      </c>
      <c r="BR34" s="1" t="s">
        <v>127</v>
      </c>
      <c r="BS34" s="1" t="s">
        <v>127</v>
      </c>
      <c r="BT34" s="1" t="s">
        <v>67</v>
      </c>
      <c r="BU34" s="1" t="s">
        <v>127</v>
      </c>
      <c r="BV34" s="1" t="s">
        <v>127</v>
      </c>
      <c r="BW34" s="1" t="s">
        <v>127</v>
      </c>
      <c r="BX34" s="1" t="s">
        <v>127</v>
      </c>
      <c r="BY34" s="1" t="s">
        <v>127</v>
      </c>
      <c r="BZ34" s="1" t="s">
        <v>127</v>
      </c>
      <c r="CA34" s="1" t="s">
        <v>127</v>
      </c>
      <c r="CB34" s="1" t="s">
        <v>74</v>
      </c>
      <c r="CC34" s="1" t="s">
        <v>127</v>
      </c>
      <c r="CD34" s="1" t="s">
        <v>127</v>
      </c>
      <c r="CE34" s="1" t="s">
        <v>77</v>
      </c>
      <c r="CF34" s="1" t="s">
        <v>127</v>
      </c>
      <c r="CG34" s="1" t="s">
        <v>127</v>
      </c>
      <c r="CH34" s="1" t="s">
        <v>79</v>
      </c>
      <c r="CI34" s="1" t="s">
        <v>127</v>
      </c>
      <c r="CJ34" s="1" t="s">
        <v>127</v>
      </c>
      <c r="CK34" s="1" t="s">
        <v>127</v>
      </c>
      <c r="CL34" s="1" t="s">
        <v>127</v>
      </c>
      <c r="CM34" s="1" t="s">
        <v>127</v>
      </c>
      <c r="CN34" s="1" t="s">
        <v>127</v>
      </c>
      <c r="CO34" s="1" t="s">
        <v>605</v>
      </c>
      <c r="CP34" s="1" t="s">
        <v>127</v>
      </c>
      <c r="CQ34" s="1" t="s">
        <v>127</v>
      </c>
      <c r="CR34" s="1" t="s">
        <v>127</v>
      </c>
      <c r="CS34" s="1" t="s">
        <v>89</v>
      </c>
      <c r="CT34" s="1" t="s">
        <v>127</v>
      </c>
      <c r="CU34" s="1" t="s">
        <v>127</v>
      </c>
      <c r="CV34" s="1" t="s">
        <v>127</v>
      </c>
      <c r="CW34" s="1" t="s">
        <v>127</v>
      </c>
      <c r="CX34" s="1" t="s">
        <v>127</v>
      </c>
      <c r="CY34" s="1" t="s">
        <v>127</v>
      </c>
      <c r="CZ34" s="1" t="s">
        <v>127</v>
      </c>
      <c r="DA34" s="1" t="s">
        <v>127</v>
      </c>
      <c r="DB34" s="1" t="s">
        <v>127</v>
      </c>
      <c r="DC34" s="1" t="s">
        <v>98</v>
      </c>
      <c r="DD34" s="1" t="s">
        <v>99</v>
      </c>
      <c r="DE34" s="1" t="s">
        <v>100</v>
      </c>
      <c r="DF34" s="1" t="s">
        <v>127</v>
      </c>
      <c r="DG34" s="1" t="s">
        <v>127</v>
      </c>
      <c r="DH34" s="1" t="s">
        <v>103</v>
      </c>
      <c r="DI34" s="1" t="s">
        <v>127</v>
      </c>
      <c r="DJ34" s="1" t="s">
        <v>105</v>
      </c>
      <c r="DK34" s="1" t="s">
        <v>127</v>
      </c>
      <c r="DL34" s="1" t="s">
        <v>127</v>
      </c>
      <c r="DM34" s="1" t="s">
        <v>127</v>
      </c>
      <c r="DN34" s="1" t="s">
        <v>127</v>
      </c>
      <c r="DO34" s="1" t="s">
        <v>127</v>
      </c>
      <c r="DP34" s="1" t="s">
        <v>109</v>
      </c>
      <c r="DQ34" s="1" t="s">
        <v>127</v>
      </c>
      <c r="DR34" s="1" t="s">
        <v>127</v>
      </c>
      <c r="DS34" s="1" t="s">
        <v>112</v>
      </c>
      <c r="DT34" s="1" t="s">
        <v>127</v>
      </c>
      <c r="DU34" s="1" t="s">
        <v>127</v>
      </c>
      <c r="DV34" s="1" t="s">
        <v>606</v>
      </c>
      <c r="DW34" s="1" t="s">
        <v>127</v>
      </c>
      <c r="DX34" s="1" t="s">
        <v>127</v>
      </c>
      <c r="DY34" s="1" t="s">
        <v>127</v>
      </c>
      <c r="DZ34" s="1" t="s">
        <v>607</v>
      </c>
      <c r="EA34" s="1" t="s">
        <v>608</v>
      </c>
      <c r="EB34" s="1" t="s">
        <v>609</v>
      </c>
    </row>
    <row r="35" spans="1:132" x14ac:dyDescent="0.2">
      <c r="A35" s="1" t="s">
        <v>610</v>
      </c>
      <c r="B35" s="1" t="s">
        <v>611</v>
      </c>
      <c r="C35" s="1" t="s">
        <v>612</v>
      </c>
      <c r="D35" s="1" t="s">
        <v>613</v>
      </c>
      <c r="E35" s="2" t="str">
        <f>HYPERLINK("http://","http://")</f>
        <v>http://</v>
      </c>
      <c r="F35" s="2" t="str">
        <f>HYPERLINK("http://criancafeliz.procif","http://criancafeliz.procif")</f>
        <v>http://criancafeliz.procif</v>
      </c>
      <c r="G35" s="1" t="s">
        <v>305</v>
      </c>
      <c r="H35" s="1" t="s">
        <v>476</v>
      </c>
      <c r="I35" s="1" t="s">
        <v>127</v>
      </c>
      <c r="J35" s="1" t="s">
        <v>150</v>
      </c>
      <c r="K35">
        <v>1986</v>
      </c>
      <c r="L35" s="1" t="s">
        <v>614</v>
      </c>
      <c r="M35" s="1" t="s">
        <v>127</v>
      </c>
      <c r="N35" s="1" t="s">
        <v>127</v>
      </c>
      <c r="O35" s="1" t="s">
        <v>127</v>
      </c>
      <c r="P35" s="1" t="s">
        <v>15</v>
      </c>
      <c r="Q35" s="1" t="s">
        <v>127</v>
      </c>
      <c r="R35" s="1" t="s">
        <v>127</v>
      </c>
      <c r="S35" s="1" t="s">
        <v>127</v>
      </c>
      <c r="T35" s="1" t="s">
        <v>127</v>
      </c>
      <c r="U35" s="1" t="s">
        <v>127</v>
      </c>
      <c r="V35" s="1" t="s">
        <v>21</v>
      </c>
      <c r="W35" s="1" t="s">
        <v>22</v>
      </c>
      <c r="X35" s="1" t="s">
        <v>127</v>
      </c>
      <c r="Y35" s="1" t="s">
        <v>127</v>
      </c>
      <c r="Z35" s="1" t="s">
        <v>127</v>
      </c>
      <c r="AA35" s="1" t="s">
        <v>127</v>
      </c>
      <c r="AB35" s="1" t="s">
        <v>127</v>
      </c>
      <c r="AC35" s="1" t="s">
        <v>354</v>
      </c>
      <c r="AD35" s="1" t="s">
        <v>127</v>
      </c>
      <c r="AE35" s="1" t="s">
        <v>354</v>
      </c>
      <c r="AF35" s="1" t="s">
        <v>127</v>
      </c>
      <c r="AG35" s="1" t="s">
        <v>615</v>
      </c>
      <c r="AH35" s="1" t="s">
        <v>203</v>
      </c>
      <c r="AI35" s="1" t="s">
        <v>127</v>
      </c>
      <c r="AJ35">
        <v>54</v>
      </c>
      <c r="AK35" s="1" t="s">
        <v>616</v>
      </c>
      <c r="AL35" s="1" t="s">
        <v>172</v>
      </c>
      <c r="AM35">
        <v>15</v>
      </c>
      <c r="AN35">
        <v>20</v>
      </c>
      <c r="AO35" s="1" t="s">
        <v>37</v>
      </c>
      <c r="AP35" s="1" t="s">
        <v>38</v>
      </c>
      <c r="AQ35" s="1" t="s">
        <v>39</v>
      </c>
      <c r="AR35">
        <v>14</v>
      </c>
      <c r="AS35">
        <v>18</v>
      </c>
      <c r="AT35" s="1" t="s">
        <v>127</v>
      </c>
      <c r="AU35" s="1" t="s">
        <v>127</v>
      </c>
      <c r="AV35" s="1" t="s">
        <v>44</v>
      </c>
      <c r="AW35" s="1" t="s">
        <v>127</v>
      </c>
      <c r="AX35" s="1" t="s">
        <v>46</v>
      </c>
      <c r="AY35" s="1" t="s">
        <v>127</v>
      </c>
      <c r="AZ35" s="1" t="s">
        <v>127</v>
      </c>
      <c r="BA35" s="1" t="s">
        <v>127</v>
      </c>
      <c r="BB35" s="1" t="s">
        <v>127</v>
      </c>
      <c r="BC35" s="1" t="s">
        <v>127</v>
      </c>
      <c r="BD35" s="1" t="s">
        <v>127</v>
      </c>
      <c r="BE35" s="1" t="s">
        <v>127</v>
      </c>
      <c r="BF35" s="1" t="s">
        <v>127</v>
      </c>
      <c r="BG35" s="1" t="s">
        <v>127</v>
      </c>
      <c r="BH35" s="1" t="s">
        <v>127</v>
      </c>
      <c r="BI35" s="1" t="s">
        <v>56</v>
      </c>
      <c r="BJ35" s="1" t="s">
        <v>57</v>
      </c>
      <c r="BK35" s="1" t="s">
        <v>58</v>
      </c>
      <c r="BL35" s="1" t="s">
        <v>127</v>
      </c>
      <c r="BM35" s="1" t="s">
        <v>127</v>
      </c>
      <c r="BN35" s="1" t="s">
        <v>127</v>
      </c>
      <c r="BO35" s="1" t="s">
        <v>62</v>
      </c>
      <c r="BP35" s="1" t="s">
        <v>127</v>
      </c>
      <c r="BQ35" s="1" t="s">
        <v>127</v>
      </c>
      <c r="BR35" s="1" t="s">
        <v>127</v>
      </c>
      <c r="BS35" s="1" t="s">
        <v>127</v>
      </c>
      <c r="BT35" s="1" t="s">
        <v>67</v>
      </c>
      <c r="BU35" s="1" t="s">
        <v>127</v>
      </c>
      <c r="BV35" s="1" t="s">
        <v>127</v>
      </c>
      <c r="BW35" s="1" t="s">
        <v>69</v>
      </c>
      <c r="BX35" s="1" t="s">
        <v>127</v>
      </c>
      <c r="BY35" s="1" t="s">
        <v>127</v>
      </c>
      <c r="BZ35" s="1" t="s">
        <v>127</v>
      </c>
      <c r="CA35" s="1" t="s">
        <v>127</v>
      </c>
      <c r="CB35" s="1" t="s">
        <v>127</v>
      </c>
      <c r="CC35" s="1" t="s">
        <v>127</v>
      </c>
      <c r="CD35" s="1" t="s">
        <v>127</v>
      </c>
      <c r="CE35" s="1" t="s">
        <v>127</v>
      </c>
      <c r="CF35" s="1" t="s">
        <v>127</v>
      </c>
      <c r="CG35" s="1" t="s">
        <v>127</v>
      </c>
      <c r="CH35" s="1" t="s">
        <v>79</v>
      </c>
      <c r="CI35" s="1" t="s">
        <v>127</v>
      </c>
      <c r="CJ35" s="1" t="s">
        <v>127</v>
      </c>
      <c r="CK35" s="1" t="s">
        <v>127</v>
      </c>
      <c r="CL35" s="1" t="s">
        <v>127</v>
      </c>
      <c r="CM35" s="1" t="s">
        <v>127</v>
      </c>
      <c r="CN35" s="1" t="s">
        <v>127</v>
      </c>
      <c r="CO35" s="1" t="s">
        <v>617</v>
      </c>
      <c r="CP35" s="1" t="s">
        <v>618</v>
      </c>
      <c r="CQ35" s="1" t="s">
        <v>127</v>
      </c>
      <c r="CR35" s="1" t="s">
        <v>127</v>
      </c>
      <c r="CS35" s="1" t="s">
        <v>127</v>
      </c>
      <c r="CT35" s="1" t="s">
        <v>127</v>
      </c>
      <c r="CU35" s="1" t="s">
        <v>127</v>
      </c>
      <c r="CV35" s="1" t="s">
        <v>127</v>
      </c>
      <c r="CW35" s="1" t="s">
        <v>127</v>
      </c>
      <c r="CX35" s="1" t="s">
        <v>127</v>
      </c>
      <c r="CY35" s="1" t="s">
        <v>127</v>
      </c>
      <c r="CZ35" s="1" t="s">
        <v>127</v>
      </c>
      <c r="DA35" s="1" t="s">
        <v>127</v>
      </c>
      <c r="DB35" s="1" t="s">
        <v>127</v>
      </c>
      <c r="DC35" s="1" t="s">
        <v>98</v>
      </c>
      <c r="DD35" s="1" t="s">
        <v>99</v>
      </c>
      <c r="DE35" s="1" t="s">
        <v>127</v>
      </c>
      <c r="DF35" s="1" t="s">
        <v>127</v>
      </c>
      <c r="DG35" s="1" t="s">
        <v>102</v>
      </c>
      <c r="DH35" s="1" t="s">
        <v>127</v>
      </c>
      <c r="DI35" s="1" t="s">
        <v>127</v>
      </c>
      <c r="DJ35" s="1" t="s">
        <v>105</v>
      </c>
      <c r="DK35" s="1" t="s">
        <v>127</v>
      </c>
      <c r="DL35" s="1" t="s">
        <v>127</v>
      </c>
      <c r="DM35" s="1" t="s">
        <v>127</v>
      </c>
      <c r="DN35" s="1" t="s">
        <v>127</v>
      </c>
      <c r="DO35" s="1" t="s">
        <v>127</v>
      </c>
      <c r="DP35" s="1" t="s">
        <v>109</v>
      </c>
      <c r="DQ35" s="1" t="s">
        <v>110</v>
      </c>
      <c r="DR35" s="1" t="s">
        <v>127</v>
      </c>
      <c r="DS35" s="1" t="s">
        <v>112</v>
      </c>
      <c r="DT35" s="1" t="s">
        <v>127</v>
      </c>
      <c r="DU35" s="1" t="s">
        <v>127</v>
      </c>
      <c r="DV35" s="1" t="s">
        <v>619</v>
      </c>
      <c r="DW35" s="1" t="s">
        <v>138</v>
      </c>
      <c r="DX35" s="1" t="s">
        <v>620</v>
      </c>
      <c r="DY35" s="1" t="s">
        <v>621</v>
      </c>
      <c r="DZ35" s="1" t="s">
        <v>622</v>
      </c>
      <c r="EA35" s="1" t="s">
        <v>623</v>
      </c>
      <c r="EB35" s="1" t="s">
        <v>624</v>
      </c>
    </row>
    <row r="36" spans="1:132" x14ac:dyDescent="0.2">
      <c r="A36" s="1" t="s">
        <v>625</v>
      </c>
      <c r="B36" s="1" t="s">
        <v>626</v>
      </c>
      <c r="C36" s="1" t="s">
        <v>627</v>
      </c>
      <c r="D36" s="1" t="s">
        <v>628</v>
      </c>
      <c r="E36" s="2" t="str">
        <f>HYPERLINK("https://ongresgatandovidascespb.blogspot.com.br/","https://ongresgatandovidascespb.blogspot.com.br/")</f>
        <v>https://ongresgatandovidascespb.blogspot.com.br/</v>
      </c>
      <c r="F36" s="2" t="str">
        <f>HYPERLINK("https://www.facebook.com/Ong-Resgatando-Vidas-1609472809336962/","https://www.facebook.com/Ong-Resgatando-Vidas-1609472809336962/")</f>
        <v>https://www.facebook.com/Ong-Resgatando-Vidas-1609472809336962/</v>
      </c>
      <c r="G36" s="1" t="s">
        <v>269</v>
      </c>
      <c r="H36" s="1" t="s">
        <v>629</v>
      </c>
      <c r="I36" s="1" t="s">
        <v>127</v>
      </c>
      <c r="J36" s="1" t="s">
        <v>150</v>
      </c>
      <c r="K36">
        <v>2013</v>
      </c>
      <c r="L36" s="1" t="s">
        <v>630</v>
      </c>
      <c r="M36" s="1" t="s">
        <v>12</v>
      </c>
      <c r="N36" s="1" t="s">
        <v>13</v>
      </c>
      <c r="O36" s="1" t="s">
        <v>14</v>
      </c>
      <c r="P36" s="1" t="s">
        <v>15</v>
      </c>
      <c r="Q36" s="1" t="s">
        <v>127</v>
      </c>
      <c r="R36" s="1" t="s">
        <v>17</v>
      </c>
      <c r="S36" s="1" t="s">
        <v>18</v>
      </c>
      <c r="T36" s="1" t="s">
        <v>19</v>
      </c>
      <c r="U36" s="1" t="s">
        <v>127</v>
      </c>
      <c r="V36" s="1" t="s">
        <v>21</v>
      </c>
      <c r="W36" s="1" t="s">
        <v>22</v>
      </c>
      <c r="X36" s="1" t="s">
        <v>127</v>
      </c>
      <c r="Y36" s="1" t="s">
        <v>127</v>
      </c>
      <c r="Z36" s="1" t="s">
        <v>127</v>
      </c>
      <c r="AA36" s="1" t="s">
        <v>127</v>
      </c>
      <c r="AB36" s="1" t="s">
        <v>127</v>
      </c>
      <c r="AC36" s="1" t="s">
        <v>354</v>
      </c>
      <c r="AD36" s="1" t="s">
        <v>127</v>
      </c>
      <c r="AE36" s="1" t="s">
        <v>222</v>
      </c>
      <c r="AF36" s="1" t="s">
        <v>127</v>
      </c>
      <c r="AG36" s="1" t="s">
        <v>631</v>
      </c>
      <c r="AH36" s="1" t="s">
        <v>131</v>
      </c>
      <c r="AI36" s="1" t="s">
        <v>127</v>
      </c>
      <c r="AJ36">
        <v>48</v>
      </c>
      <c r="AK36" s="1" t="s">
        <v>632</v>
      </c>
      <c r="AL36" s="1" t="s">
        <v>133</v>
      </c>
      <c r="AM36">
        <v>3</v>
      </c>
      <c r="AN36">
        <v>12</v>
      </c>
      <c r="AO36" s="1" t="s">
        <v>127</v>
      </c>
      <c r="AP36" s="1" t="s">
        <v>127</v>
      </c>
      <c r="AQ36" s="1" t="s">
        <v>39</v>
      </c>
      <c r="AR36">
        <v>21</v>
      </c>
      <c r="AS36">
        <v>16</v>
      </c>
      <c r="AT36" s="1" t="s">
        <v>127</v>
      </c>
      <c r="AU36" s="1" t="s">
        <v>127</v>
      </c>
      <c r="AV36" s="1" t="s">
        <v>44</v>
      </c>
      <c r="AW36" s="1" t="s">
        <v>127</v>
      </c>
      <c r="AX36" s="1" t="s">
        <v>127</v>
      </c>
      <c r="AY36" s="1" t="s">
        <v>127</v>
      </c>
      <c r="AZ36" s="1" t="s">
        <v>127</v>
      </c>
      <c r="BA36" s="1" t="s">
        <v>127</v>
      </c>
      <c r="BB36" s="1" t="s">
        <v>127</v>
      </c>
      <c r="BC36" s="1" t="s">
        <v>127</v>
      </c>
      <c r="BD36" s="1" t="s">
        <v>52</v>
      </c>
      <c r="BE36" s="1" t="s">
        <v>127</v>
      </c>
      <c r="BF36" s="1" t="s">
        <v>127</v>
      </c>
      <c r="BG36" s="1" t="s">
        <v>127</v>
      </c>
      <c r="BH36" s="1" t="s">
        <v>127</v>
      </c>
      <c r="BI36" s="1" t="s">
        <v>56</v>
      </c>
      <c r="BJ36" s="1" t="s">
        <v>57</v>
      </c>
      <c r="BK36" s="1" t="s">
        <v>58</v>
      </c>
      <c r="BL36" s="1" t="s">
        <v>127</v>
      </c>
      <c r="BM36" s="1" t="s">
        <v>60</v>
      </c>
      <c r="BN36" s="1" t="s">
        <v>127</v>
      </c>
      <c r="BO36" s="1" t="s">
        <v>62</v>
      </c>
      <c r="BP36" s="1" t="s">
        <v>127</v>
      </c>
      <c r="BQ36" s="1" t="s">
        <v>64</v>
      </c>
      <c r="BR36" s="1" t="s">
        <v>127</v>
      </c>
      <c r="BS36" s="1" t="s">
        <v>127</v>
      </c>
      <c r="BT36" s="1" t="s">
        <v>67</v>
      </c>
      <c r="BU36" s="1" t="s">
        <v>127</v>
      </c>
      <c r="BV36" s="1" t="s">
        <v>127</v>
      </c>
      <c r="BW36" s="1" t="s">
        <v>127</v>
      </c>
      <c r="BX36" s="1" t="s">
        <v>127</v>
      </c>
      <c r="BY36" s="1" t="s">
        <v>127</v>
      </c>
      <c r="BZ36" s="1" t="s">
        <v>72</v>
      </c>
      <c r="CA36" s="1" t="s">
        <v>127</v>
      </c>
      <c r="CB36" s="1" t="s">
        <v>74</v>
      </c>
      <c r="CC36" s="1" t="s">
        <v>75</v>
      </c>
      <c r="CD36" s="1" t="s">
        <v>127</v>
      </c>
      <c r="CE36" s="1" t="s">
        <v>127</v>
      </c>
      <c r="CF36" s="1" t="s">
        <v>127</v>
      </c>
      <c r="CG36" s="1" t="s">
        <v>127</v>
      </c>
      <c r="CH36" s="1" t="s">
        <v>79</v>
      </c>
      <c r="CI36" s="1" t="s">
        <v>80</v>
      </c>
      <c r="CJ36" s="1" t="s">
        <v>127</v>
      </c>
      <c r="CK36" s="1" t="s">
        <v>82</v>
      </c>
      <c r="CL36" s="1" t="s">
        <v>83</v>
      </c>
      <c r="CM36" s="1" t="s">
        <v>127</v>
      </c>
      <c r="CN36" s="1" t="s">
        <v>127</v>
      </c>
      <c r="CO36" s="1" t="s">
        <v>633</v>
      </c>
      <c r="CP36" s="1" t="s">
        <v>634</v>
      </c>
      <c r="CQ36" s="1" t="s">
        <v>127</v>
      </c>
      <c r="CR36" s="1" t="s">
        <v>88</v>
      </c>
      <c r="CS36" s="1" t="s">
        <v>89</v>
      </c>
      <c r="CT36" s="1" t="s">
        <v>127</v>
      </c>
      <c r="CU36" s="1" t="s">
        <v>91</v>
      </c>
      <c r="CV36" s="1" t="s">
        <v>92</v>
      </c>
      <c r="CW36" s="1" t="s">
        <v>127</v>
      </c>
      <c r="CX36" s="1" t="s">
        <v>127</v>
      </c>
      <c r="CY36" s="1" t="s">
        <v>95</v>
      </c>
      <c r="CZ36" s="1" t="s">
        <v>127</v>
      </c>
      <c r="DA36" s="1" t="s">
        <v>127</v>
      </c>
      <c r="DB36" s="1" t="s">
        <v>127</v>
      </c>
      <c r="DC36" s="1" t="s">
        <v>127</v>
      </c>
      <c r="DD36" s="1" t="s">
        <v>99</v>
      </c>
      <c r="DE36" s="1" t="s">
        <v>100</v>
      </c>
      <c r="DF36" s="1" t="s">
        <v>101</v>
      </c>
      <c r="DG36" s="1" t="s">
        <v>102</v>
      </c>
      <c r="DH36" s="1" t="s">
        <v>103</v>
      </c>
      <c r="DI36" s="1" t="s">
        <v>127</v>
      </c>
      <c r="DJ36" s="1" t="s">
        <v>105</v>
      </c>
      <c r="DK36" s="1" t="s">
        <v>127</v>
      </c>
      <c r="DL36" s="1" t="s">
        <v>127</v>
      </c>
      <c r="DM36" s="1" t="s">
        <v>127</v>
      </c>
      <c r="DN36" s="1" t="s">
        <v>127</v>
      </c>
      <c r="DO36" s="1" t="s">
        <v>108</v>
      </c>
      <c r="DP36" s="1" t="s">
        <v>127</v>
      </c>
      <c r="DQ36" s="1" t="s">
        <v>127</v>
      </c>
      <c r="DR36" s="1" t="s">
        <v>127</v>
      </c>
      <c r="DS36" s="1" t="s">
        <v>127</v>
      </c>
      <c r="DT36" s="1" t="s">
        <v>127</v>
      </c>
      <c r="DU36" s="1" t="s">
        <v>127</v>
      </c>
      <c r="DV36" s="1" t="s">
        <v>635</v>
      </c>
      <c r="DW36" s="1" t="s">
        <v>636</v>
      </c>
      <c r="DX36" s="1" t="s">
        <v>637</v>
      </c>
      <c r="DY36" s="1" t="s">
        <v>638</v>
      </c>
      <c r="DZ36" s="1" t="s">
        <v>639</v>
      </c>
      <c r="EA36" s="1" t="s">
        <v>640</v>
      </c>
      <c r="EB36" s="1" t="s">
        <v>641</v>
      </c>
    </row>
    <row r="37" spans="1:132" x14ac:dyDescent="0.2">
      <c r="A37" s="1" t="s">
        <v>642</v>
      </c>
      <c r="B37" s="1" t="s">
        <v>643</v>
      </c>
      <c r="C37" s="1" t="s">
        <v>644</v>
      </c>
      <c r="D37" s="1" t="s">
        <v>645</v>
      </c>
      <c r="E37" s="2" t="str">
        <f>HYPERLINK("http://","http://")</f>
        <v>http://</v>
      </c>
      <c r="F37" s="2" t="str">
        <f>HYPERLINK("http://www.facebook.com/linha580/","http://www.facebook.com/linha580/")</f>
        <v>http://www.facebook.com/linha580/</v>
      </c>
      <c r="G37" s="1" t="s">
        <v>585</v>
      </c>
      <c r="H37" s="1" t="s">
        <v>586</v>
      </c>
      <c r="I37" s="1" t="s">
        <v>646</v>
      </c>
      <c r="J37" s="1" t="s">
        <v>150</v>
      </c>
      <c r="K37">
        <v>2013</v>
      </c>
      <c r="L37" s="1" t="s">
        <v>647</v>
      </c>
      <c r="M37" s="1" t="s">
        <v>12</v>
      </c>
      <c r="N37" s="1" t="s">
        <v>13</v>
      </c>
      <c r="O37" s="1" t="s">
        <v>127</v>
      </c>
      <c r="P37" s="1" t="s">
        <v>127</v>
      </c>
      <c r="Q37" s="1" t="s">
        <v>127</v>
      </c>
      <c r="R37" s="1" t="s">
        <v>17</v>
      </c>
      <c r="S37" s="1" t="s">
        <v>18</v>
      </c>
      <c r="T37" s="1" t="s">
        <v>127</v>
      </c>
      <c r="U37" s="1" t="s">
        <v>648</v>
      </c>
      <c r="V37" s="1" t="s">
        <v>21</v>
      </c>
      <c r="W37" s="1" t="s">
        <v>22</v>
      </c>
      <c r="X37" s="1" t="s">
        <v>127</v>
      </c>
      <c r="Y37" s="1" t="s">
        <v>24</v>
      </c>
      <c r="Z37" s="1" t="s">
        <v>127</v>
      </c>
      <c r="AA37" s="1" t="s">
        <v>127</v>
      </c>
      <c r="AB37" s="1" t="s">
        <v>27</v>
      </c>
      <c r="AC37" s="1" t="s">
        <v>127</v>
      </c>
      <c r="AD37" s="1" t="s">
        <v>649</v>
      </c>
      <c r="AE37" s="1" t="s">
        <v>393</v>
      </c>
      <c r="AF37" s="1" t="s">
        <v>127</v>
      </c>
      <c r="AG37" s="1" t="s">
        <v>643</v>
      </c>
      <c r="AH37" s="1" t="s">
        <v>203</v>
      </c>
      <c r="AI37" s="1" t="s">
        <v>127</v>
      </c>
      <c r="AJ37">
        <v>33</v>
      </c>
      <c r="AK37" s="1" t="s">
        <v>650</v>
      </c>
      <c r="AL37" s="1" t="s">
        <v>133</v>
      </c>
      <c r="AM37">
        <v>1</v>
      </c>
      <c r="AN37">
        <v>2</v>
      </c>
      <c r="AO37" s="1" t="s">
        <v>127</v>
      </c>
      <c r="AP37" s="1" t="s">
        <v>127</v>
      </c>
      <c r="AQ37" s="1" t="s">
        <v>39</v>
      </c>
      <c r="AR37"/>
      <c r="AS37">
        <v>2</v>
      </c>
      <c r="AT37" s="1" t="s">
        <v>127</v>
      </c>
      <c r="AU37" s="1" t="s">
        <v>127</v>
      </c>
      <c r="AV37" s="1" t="s">
        <v>127</v>
      </c>
      <c r="AW37" s="1" t="s">
        <v>127</v>
      </c>
      <c r="AX37" s="1" t="s">
        <v>127</v>
      </c>
      <c r="AY37" s="1" t="s">
        <v>127</v>
      </c>
      <c r="AZ37" s="1" t="s">
        <v>127</v>
      </c>
      <c r="BA37" s="1" t="s">
        <v>127</v>
      </c>
      <c r="BB37" s="1" t="s">
        <v>127</v>
      </c>
      <c r="BC37" s="1" t="s">
        <v>127</v>
      </c>
      <c r="BD37" s="1" t="s">
        <v>127</v>
      </c>
      <c r="BE37" s="1" t="s">
        <v>127</v>
      </c>
      <c r="BF37" s="1" t="s">
        <v>54</v>
      </c>
      <c r="BG37" s="1" t="s">
        <v>127</v>
      </c>
      <c r="BH37" s="1" t="s">
        <v>127</v>
      </c>
      <c r="BI37" s="1" t="s">
        <v>127</v>
      </c>
      <c r="BJ37" s="1" t="s">
        <v>57</v>
      </c>
      <c r="BK37" s="1" t="s">
        <v>58</v>
      </c>
      <c r="BL37" s="1" t="s">
        <v>127</v>
      </c>
      <c r="BM37" s="1" t="s">
        <v>127</v>
      </c>
      <c r="BN37" s="1" t="s">
        <v>127</v>
      </c>
      <c r="BO37" s="1" t="s">
        <v>127</v>
      </c>
      <c r="BP37" s="1" t="s">
        <v>63</v>
      </c>
      <c r="BQ37" s="1" t="s">
        <v>127</v>
      </c>
      <c r="BR37" s="1" t="s">
        <v>127</v>
      </c>
      <c r="BS37" s="1" t="s">
        <v>127</v>
      </c>
      <c r="BT37" s="1" t="s">
        <v>67</v>
      </c>
      <c r="BU37" s="1" t="s">
        <v>127</v>
      </c>
      <c r="BV37" s="1" t="s">
        <v>68</v>
      </c>
      <c r="BW37" s="1" t="s">
        <v>69</v>
      </c>
      <c r="BX37" s="1" t="s">
        <v>127</v>
      </c>
      <c r="BY37" s="1" t="s">
        <v>127</v>
      </c>
      <c r="BZ37" s="1" t="s">
        <v>127</v>
      </c>
      <c r="CA37" s="1" t="s">
        <v>73</v>
      </c>
      <c r="CB37" s="1" t="s">
        <v>74</v>
      </c>
      <c r="CC37" s="1" t="s">
        <v>127</v>
      </c>
      <c r="CD37" s="1" t="s">
        <v>127</v>
      </c>
      <c r="CE37" s="1" t="s">
        <v>127</v>
      </c>
      <c r="CF37" s="1" t="s">
        <v>127</v>
      </c>
      <c r="CG37" s="1" t="s">
        <v>78</v>
      </c>
      <c r="CH37" s="1" t="s">
        <v>127</v>
      </c>
      <c r="CI37" s="1" t="s">
        <v>127</v>
      </c>
      <c r="CJ37" s="1" t="s">
        <v>127</v>
      </c>
      <c r="CK37" s="1" t="s">
        <v>82</v>
      </c>
      <c r="CL37" s="1" t="s">
        <v>127</v>
      </c>
      <c r="CM37" s="1" t="s">
        <v>84</v>
      </c>
      <c r="CN37" s="1" t="s">
        <v>127</v>
      </c>
      <c r="CO37" s="1" t="s">
        <v>651</v>
      </c>
      <c r="CP37" s="1" t="s">
        <v>652</v>
      </c>
      <c r="CQ37" s="1" t="s">
        <v>127</v>
      </c>
      <c r="CR37" s="1" t="s">
        <v>127</v>
      </c>
      <c r="CS37" s="1" t="s">
        <v>89</v>
      </c>
      <c r="CT37" s="1" t="s">
        <v>127</v>
      </c>
      <c r="CU37" s="1" t="s">
        <v>127</v>
      </c>
      <c r="CV37" s="1" t="s">
        <v>127</v>
      </c>
      <c r="CW37" s="1" t="s">
        <v>127</v>
      </c>
      <c r="CX37" s="1" t="s">
        <v>94</v>
      </c>
      <c r="CY37" s="1" t="s">
        <v>127</v>
      </c>
      <c r="CZ37" s="1" t="s">
        <v>96</v>
      </c>
      <c r="DA37" s="1" t="s">
        <v>127</v>
      </c>
      <c r="DB37" s="1" t="s">
        <v>127</v>
      </c>
      <c r="DC37" s="1" t="s">
        <v>127</v>
      </c>
      <c r="DD37" s="1" t="s">
        <v>99</v>
      </c>
      <c r="DE37" s="1" t="s">
        <v>100</v>
      </c>
      <c r="DF37" s="1" t="s">
        <v>101</v>
      </c>
      <c r="DG37" s="1" t="s">
        <v>127</v>
      </c>
      <c r="DH37" s="1" t="s">
        <v>103</v>
      </c>
      <c r="DI37" s="1" t="s">
        <v>127</v>
      </c>
      <c r="DJ37" s="1" t="s">
        <v>105</v>
      </c>
      <c r="DK37" s="1" t="s">
        <v>127</v>
      </c>
      <c r="DL37" s="1" t="s">
        <v>127</v>
      </c>
      <c r="DM37" s="1" t="s">
        <v>107</v>
      </c>
      <c r="DN37" s="1" t="s">
        <v>127</v>
      </c>
      <c r="DO37" s="1" t="s">
        <v>108</v>
      </c>
      <c r="DP37" s="1" t="s">
        <v>109</v>
      </c>
      <c r="DQ37" s="1" t="s">
        <v>127</v>
      </c>
      <c r="DR37" s="1" t="s">
        <v>111</v>
      </c>
      <c r="DS37" s="1" t="s">
        <v>112</v>
      </c>
      <c r="DT37" s="1" t="s">
        <v>127</v>
      </c>
      <c r="DU37" s="1" t="s">
        <v>127</v>
      </c>
      <c r="DV37" s="1" t="s">
        <v>653</v>
      </c>
      <c r="DW37" s="1" t="s">
        <v>654</v>
      </c>
      <c r="DX37" s="1" t="s">
        <v>655</v>
      </c>
      <c r="DY37" s="1" t="s">
        <v>656</v>
      </c>
      <c r="DZ37" s="1" t="s">
        <v>657</v>
      </c>
      <c r="EA37" s="1" t="s">
        <v>658</v>
      </c>
      <c r="EB37" s="1" t="s">
        <v>659</v>
      </c>
    </row>
    <row r="38" spans="1:132" x14ac:dyDescent="0.2">
      <c r="A38" s="1" t="s">
        <v>660</v>
      </c>
      <c r="B38" s="1" t="s">
        <v>661</v>
      </c>
      <c r="C38" s="1" t="s">
        <v>662</v>
      </c>
      <c r="D38" s="1" t="s">
        <v>663</v>
      </c>
      <c r="E38" s="2"/>
      <c r="F38" s="2" t="str">
        <f>HYPERLINK("http://www.facebook.com/coletivoescalahumana/","http://www.facebook.com/coletivoescalahumana/")</f>
        <v>http://www.facebook.com/coletivoescalahumana/</v>
      </c>
      <c r="G38" s="1" t="s">
        <v>185</v>
      </c>
      <c r="H38" s="1" t="s">
        <v>186</v>
      </c>
      <c r="I38" s="1" t="s">
        <v>127</v>
      </c>
      <c r="J38" s="1" t="s">
        <v>187</v>
      </c>
      <c r="K38">
        <v>2015</v>
      </c>
      <c r="L38" s="1" t="s">
        <v>664</v>
      </c>
      <c r="M38" s="1" t="s">
        <v>12</v>
      </c>
      <c r="N38" s="1" t="s">
        <v>127</v>
      </c>
      <c r="O38" s="1" t="s">
        <v>127</v>
      </c>
      <c r="P38" s="1" t="s">
        <v>15</v>
      </c>
      <c r="Q38" s="1" t="s">
        <v>127</v>
      </c>
      <c r="R38" s="1" t="s">
        <v>127</v>
      </c>
      <c r="S38" s="1" t="s">
        <v>18</v>
      </c>
      <c r="T38" s="1" t="s">
        <v>127</v>
      </c>
      <c r="U38" s="1" t="s">
        <v>127</v>
      </c>
      <c r="V38" s="1" t="s">
        <v>21</v>
      </c>
      <c r="W38" s="1" t="s">
        <v>127</v>
      </c>
      <c r="X38" s="1" t="s">
        <v>127</v>
      </c>
      <c r="Y38" s="1" t="s">
        <v>127</v>
      </c>
      <c r="Z38" s="1" t="s">
        <v>127</v>
      </c>
      <c r="AA38" s="1" t="s">
        <v>127</v>
      </c>
      <c r="AB38" s="1" t="s">
        <v>127</v>
      </c>
      <c r="AC38" s="1" t="s">
        <v>272</v>
      </c>
      <c r="AD38" s="1" t="s">
        <v>127</v>
      </c>
      <c r="AE38" s="1" t="s">
        <v>272</v>
      </c>
      <c r="AF38" s="1" t="s">
        <v>127</v>
      </c>
      <c r="AG38" s="1" t="s">
        <v>661</v>
      </c>
      <c r="AH38" s="1" t="s">
        <v>203</v>
      </c>
      <c r="AI38" s="1" t="s">
        <v>127</v>
      </c>
      <c r="AJ38">
        <v>30</v>
      </c>
      <c r="AK38" s="1" t="s">
        <v>325</v>
      </c>
      <c r="AL38" s="1" t="s">
        <v>133</v>
      </c>
      <c r="AM38">
        <v>0</v>
      </c>
      <c r="AN38">
        <v>5</v>
      </c>
      <c r="AO38" s="1" t="s">
        <v>127</v>
      </c>
      <c r="AP38" s="1" t="s">
        <v>127</v>
      </c>
      <c r="AQ38" s="1" t="s">
        <v>39</v>
      </c>
      <c r="AR38">
        <v>0</v>
      </c>
      <c r="AS38">
        <v>30</v>
      </c>
      <c r="AT38" s="1" t="s">
        <v>127</v>
      </c>
      <c r="AU38" s="1" t="s">
        <v>127</v>
      </c>
      <c r="AV38" s="1" t="s">
        <v>127</v>
      </c>
      <c r="AW38" s="1" t="s">
        <v>127</v>
      </c>
      <c r="AX38" s="1" t="s">
        <v>127</v>
      </c>
      <c r="AY38" s="1" t="s">
        <v>127</v>
      </c>
      <c r="AZ38" s="1" t="s">
        <v>127</v>
      </c>
      <c r="BA38" s="1" t="s">
        <v>127</v>
      </c>
      <c r="BB38" s="1" t="s">
        <v>50</v>
      </c>
      <c r="BC38" s="1" t="s">
        <v>127</v>
      </c>
      <c r="BD38" s="1" t="s">
        <v>127</v>
      </c>
      <c r="BE38" s="1" t="s">
        <v>127</v>
      </c>
      <c r="BF38" s="1" t="s">
        <v>127</v>
      </c>
      <c r="BG38" s="1" t="s">
        <v>127</v>
      </c>
      <c r="BH38" s="1" t="s">
        <v>127</v>
      </c>
      <c r="BI38" s="1" t="s">
        <v>127</v>
      </c>
      <c r="BJ38" s="1" t="s">
        <v>127</v>
      </c>
      <c r="BK38" s="1" t="s">
        <v>58</v>
      </c>
      <c r="BL38" s="1" t="s">
        <v>127</v>
      </c>
      <c r="BM38" s="1" t="s">
        <v>127</v>
      </c>
      <c r="BN38" s="1" t="s">
        <v>127</v>
      </c>
      <c r="BO38" s="1" t="s">
        <v>127</v>
      </c>
      <c r="BP38" s="1" t="s">
        <v>127</v>
      </c>
      <c r="BQ38" s="1" t="s">
        <v>127</v>
      </c>
      <c r="BR38" s="1" t="s">
        <v>127</v>
      </c>
      <c r="BS38" s="1" t="s">
        <v>127</v>
      </c>
      <c r="BT38" s="1" t="s">
        <v>127</v>
      </c>
      <c r="BU38" s="1" t="s">
        <v>127</v>
      </c>
      <c r="BV38" s="1" t="s">
        <v>68</v>
      </c>
      <c r="BW38" s="1" t="s">
        <v>127</v>
      </c>
      <c r="BX38" s="1" t="s">
        <v>127</v>
      </c>
      <c r="BY38" s="1" t="s">
        <v>71</v>
      </c>
      <c r="BZ38" s="1" t="s">
        <v>127</v>
      </c>
      <c r="CA38" s="1" t="s">
        <v>127</v>
      </c>
      <c r="CB38" s="1" t="s">
        <v>74</v>
      </c>
      <c r="CC38" s="1" t="s">
        <v>127</v>
      </c>
      <c r="CD38" s="1" t="s">
        <v>127</v>
      </c>
      <c r="CE38" s="1" t="s">
        <v>127</v>
      </c>
      <c r="CF38" s="1" t="s">
        <v>127</v>
      </c>
      <c r="CG38" s="1" t="s">
        <v>127</v>
      </c>
      <c r="CH38" s="1" t="s">
        <v>79</v>
      </c>
      <c r="CI38" s="1" t="s">
        <v>80</v>
      </c>
      <c r="CJ38" s="1" t="s">
        <v>127</v>
      </c>
      <c r="CK38" s="1" t="s">
        <v>82</v>
      </c>
      <c r="CL38" s="1" t="s">
        <v>127</v>
      </c>
      <c r="CM38" s="1" t="s">
        <v>127</v>
      </c>
      <c r="CN38" s="1" t="s">
        <v>127</v>
      </c>
      <c r="CO38" s="1" t="s">
        <v>665</v>
      </c>
      <c r="CP38" s="1" t="s">
        <v>127</v>
      </c>
      <c r="CQ38" s="1" t="s">
        <v>127</v>
      </c>
      <c r="CR38" s="1" t="s">
        <v>127</v>
      </c>
      <c r="CS38" s="1" t="s">
        <v>89</v>
      </c>
      <c r="CT38" s="1" t="s">
        <v>90</v>
      </c>
      <c r="CU38" s="1" t="s">
        <v>127</v>
      </c>
      <c r="CV38" s="1" t="s">
        <v>127</v>
      </c>
      <c r="CW38" s="1" t="s">
        <v>127</v>
      </c>
      <c r="CX38" s="1" t="s">
        <v>127</v>
      </c>
      <c r="CY38" s="1" t="s">
        <v>127</v>
      </c>
      <c r="CZ38" s="1" t="s">
        <v>127</v>
      </c>
      <c r="DA38" s="1" t="s">
        <v>127</v>
      </c>
      <c r="DB38" s="1" t="s">
        <v>127</v>
      </c>
      <c r="DC38" s="1" t="s">
        <v>98</v>
      </c>
      <c r="DD38" s="1" t="s">
        <v>127</v>
      </c>
      <c r="DE38" s="1" t="s">
        <v>127</v>
      </c>
      <c r="DF38" s="1" t="s">
        <v>127</v>
      </c>
      <c r="DG38" s="1" t="s">
        <v>127</v>
      </c>
      <c r="DH38" s="1" t="s">
        <v>127</v>
      </c>
      <c r="DI38" s="1" t="s">
        <v>104</v>
      </c>
      <c r="DJ38" s="1" t="s">
        <v>127</v>
      </c>
      <c r="DK38" s="1" t="s">
        <v>127</v>
      </c>
      <c r="DL38" s="1" t="s">
        <v>106</v>
      </c>
      <c r="DM38" s="1" t="s">
        <v>127</v>
      </c>
      <c r="DN38" s="1" t="s">
        <v>127</v>
      </c>
      <c r="DO38" s="1" t="s">
        <v>127</v>
      </c>
      <c r="DP38" s="1" t="s">
        <v>109</v>
      </c>
      <c r="DQ38" s="1" t="s">
        <v>127</v>
      </c>
      <c r="DR38" s="1" t="s">
        <v>127</v>
      </c>
      <c r="DS38" s="1" t="s">
        <v>112</v>
      </c>
      <c r="DT38" s="1" t="s">
        <v>127</v>
      </c>
      <c r="DU38" s="1" t="s">
        <v>127</v>
      </c>
      <c r="DV38" s="1" t="s">
        <v>666</v>
      </c>
      <c r="DW38" s="1" t="s">
        <v>667</v>
      </c>
      <c r="DX38" s="1" t="s">
        <v>668</v>
      </c>
      <c r="DY38" s="1" t="s">
        <v>669</v>
      </c>
      <c r="DZ38" s="1" t="s">
        <v>670</v>
      </c>
      <c r="EA38" s="1" t="s">
        <v>671</v>
      </c>
      <c r="EB38" s="1" t="s">
        <v>672</v>
      </c>
    </row>
    <row r="39" spans="1:132" x14ac:dyDescent="0.2">
      <c r="A39" s="1" t="s">
        <v>673</v>
      </c>
      <c r="B39" s="1" t="s">
        <v>572</v>
      </c>
      <c r="C39" s="1" t="s">
        <v>674</v>
      </c>
      <c r="D39" s="1" t="s">
        <v>574</v>
      </c>
      <c r="E39" s="2"/>
      <c r="F39" s="2" t="str">
        <f>HYPERLINK("http://","http://")</f>
        <v>http://</v>
      </c>
      <c r="G39" s="1" t="s">
        <v>185</v>
      </c>
      <c r="H39" s="1" t="s">
        <v>127</v>
      </c>
      <c r="I39" s="1" t="s">
        <v>675</v>
      </c>
      <c r="J39" s="1" t="s">
        <v>150</v>
      </c>
      <c r="K39">
        <v>2016</v>
      </c>
      <c r="L39" s="1" t="s">
        <v>676</v>
      </c>
      <c r="M39" s="1" t="s">
        <v>127</v>
      </c>
      <c r="N39" s="1" t="s">
        <v>127</v>
      </c>
      <c r="O39" s="1" t="s">
        <v>127</v>
      </c>
      <c r="P39" s="1" t="s">
        <v>127</v>
      </c>
      <c r="Q39" s="1" t="s">
        <v>127</v>
      </c>
      <c r="R39" s="1" t="s">
        <v>127</v>
      </c>
      <c r="S39" s="1" t="s">
        <v>127</v>
      </c>
      <c r="T39" s="1" t="s">
        <v>127</v>
      </c>
      <c r="U39" s="1" t="s">
        <v>677</v>
      </c>
      <c r="V39" s="1" t="s">
        <v>21</v>
      </c>
      <c r="W39" s="1" t="s">
        <v>22</v>
      </c>
      <c r="X39" s="1" t="s">
        <v>127</v>
      </c>
      <c r="Y39" s="1" t="s">
        <v>127</v>
      </c>
      <c r="Z39" s="1" t="s">
        <v>127</v>
      </c>
      <c r="AA39" s="1" t="s">
        <v>127</v>
      </c>
      <c r="AB39" s="1" t="s">
        <v>27</v>
      </c>
      <c r="AC39" s="1" t="s">
        <v>169</v>
      </c>
      <c r="AD39" s="1" t="s">
        <v>127</v>
      </c>
      <c r="AE39" s="1" t="s">
        <v>222</v>
      </c>
      <c r="AF39" s="1" t="s">
        <v>127</v>
      </c>
      <c r="AG39" s="1" t="s">
        <v>678</v>
      </c>
      <c r="AH39" s="1" t="s">
        <v>203</v>
      </c>
      <c r="AI39" s="1" t="s">
        <v>127</v>
      </c>
      <c r="AJ39">
        <v>31</v>
      </c>
      <c r="AK39" s="1" t="s">
        <v>679</v>
      </c>
      <c r="AL39" s="1" t="s">
        <v>172</v>
      </c>
      <c r="AM39">
        <v>3</v>
      </c>
      <c r="AN39">
        <v>10</v>
      </c>
      <c r="AO39" s="1" t="s">
        <v>37</v>
      </c>
      <c r="AP39" s="1" t="s">
        <v>38</v>
      </c>
      <c r="AQ39" s="1" t="s">
        <v>127</v>
      </c>
      <c r="AR39">
        <v>5</v>
      </c>
      <c r="AS39">
        <v>0</v>
      </c>
      <c r="AT39" s="1" t="s">
        <v>42</v>
      </c>
      <c r="AU39" s="1" t="s">
        <v>127</v>
      </c>
      <c r="AV39" s="1" t="s">
        <v>127</v>
      </c>
      <c r="AW39" s="1" t="s">
        <v>127</v>
      </c>
      <c r="AX39" s="1" t="s">
        <v>46</v>
      </c>
      <c r="AY39" s="1" t="s">
        <v>127</v>
      </c>
      <c r="AZ39" s="1" t="s">
        <v>127</v>
      </c>
      <c r="BA39" s="1" t="s">
        <v>127</v>
      </c>
      <c r="BB39" s="1" t="s">
        <v>50</v>
      </c>
      <c r="BC39" s="1" t="s">
        <v>51</v>
      </c>
      <c r="BD39" s="1" t="s">
        <v>127</v>
      </c>
      <c r="BE39" s="1" t="s">
        <v>127</v>
      </c>
      <c r="BF39" s="1" t="s">
        <v>127</v>
      </c>
      <c r="BG39" s="1" t="s">
        <v>127</v>
      </c>
      <c r="BH39" s="1" t="s">
        <v>127</v>
      </c>
      <c r="BI39" s="1" t="s">
        <v>56</v>
      </c>
      <c r="BJ39" s="1" t="s">
        <v>57</v>
      </c>
      <c r="BK39" s="1" t="s">
        <v>127</v>
      </c>
      <c r="BL39" s="1" t="s">
        <v>127</v>
      </c>
      <c r="BM39" s="1" t="s">
        <v>127</v>
      </c>
      <c r="BN39" s="1" t="s">
        <v>61</v>
      </c>
      <c r="BO39" s="1" t="s">
        <v>127</v>
      </c>
      <c r="BP39" s="1" t="s">
        <v>127</v>
      </c>
      <c r="BQ39" s="1" t="s">
        <v>127</v>
      </c>
      <c r="BR39" s="1" t="s">
        <v>127</v>
      </c>
      <c r="BS39" s="1" t="s">
        <v>127</v>
      </c>
      <c r="BT39" s="1" t="s">
        <v>127</v>
      </c>
      <c r="BU39" s="1" t="s">
        <v>127</v>
      </c>
      <c r="BV39" s="1" t="s">
        <v>127</v>
      </c>
      <c r="BW39" s="1" t="s">
        <v>127</v>
      </c>
      <c r="BX39" s="1" t="s">
        <v>127</v>
      </c>
      <c r="BY39" s="1" t="s">
        <v>127</v>
      </c>
      <c r="BZ39" s="1" t="s">
        <v>72</v>
      </c>
      <c r="CA39" s="1" t="s">
        <v>127</v>
      </c>
      <c r="CB39" s="1" t="s">
        <v>74</v>
      </c>
      <c r="CC39" s="1" t="s">
        <v>127</v>
      </c>
      <c r="CD39" s="1" t="s">
        <v>76</v>
      </c>
      <c r="CE39" s="1" t="s">
        <v>127</v>
      </c>
      <c r="CF39" s="1" t="s">
        <v>127</v>
      </c>
      <c r="CG39" s="1" t="s">
        <v>127</v>
      </c>
      <c r="CH39" s="1" t="s">
        <v>79</v>
      </c>
      <c r="CI39" s="1" t="s">
        <v>127</v>
      </c>
      <c r="CJ39" s="1" t="s">
        <v>127</v>
      </c>
      <c r="CK39" s="1" t="s">
        <v>82</v>
      </c>
      <c r="CL39" s="1" t="s">
        <v>83</v>
      </c>
      <c r="CM39" s="1" t="s">
        <v>127</v>
      </c>
      <c r="CN39" s="1" t="s">
        <v>127</v>
      </c>
      <c r="CO39" s="1" t="s">
        <v>680</v>
      </c>
      <c r="CP39" s="1" t="s">
        <v>127</v>
      </c>
      <c r="CQ39" s="1" t="s">
        <v>127</v>
      </c>
      <c r="CR39" s="1" t="s">
        <v>127</v>
      </c>
      <c r="CS39" s="1" t="s">
        <v>89</v>
      </c>
      <c r="CT39" s="1" t="s">
        <v>127</v>
      </c>
      <c r="CU39" s="1" t="s">
        <v>127</v>
      </c>
      <c r="CV39" s="1" t="s">
        <v>127</v>
      </c>
      <c r="CW39" s="1" t="s">
        <v>127</v>
      </c>
      <c r="CX39" s="1" t="s">
        <v>94</v>
      </c>
      <c r="CY39" s="1" t="s">
        <v>127</v>
      </c>
      <c r="CZ39" s="1" t="s">
        <v>127</v>
      </c>
      <c r="DA39" s="1" t="s">
        <v>127</v>
      </c>
      <c r="DB39" s="1" t="s">
        <v>127</v>
      </c>
      <c r="DC39" s="1" t="s">
        <v>98</v>
      </c>
      <c r="DD39" s="1" t="s">
        <v>99</v>
      </c>
      <c r="DE39" s="1" t="s">
        <v>100</v>
      </c>
      <c r="DF39" s="1" t="s">
        <v>101</v>
      </c>
      <c r="DG39" s="1" t="s">
        <v>102</v>
      </c>
      <c r="DH39" s="1" t="s">
        <v>103</v>
      </c>
      <c r="DI39" s="1" t="s">
        <v>127</v>
      </c>
      <c r="DJ39" s="1" t="s">
        <v>105</v>
      </c>
      <c r="DK39" s="1" t="s">
        <v>127</v>
      </c>
      <c r="DL39" s="1" t="s">
        <v>106</v>
      </c>
      <c r="DM39" s="1" t="s">
        <v>127</v>
      </c>
      <c r="DN39" s="1" t="s">
        <v>127</v>
      </c>
      <c r="DO39" s="1" t="s">
        <v>127</v>
      </c>
      <c r="DP39" s="1" t="s">
        <v>109</v>
      </c>
      <c r="DQ39" s="1" t="s">
        <v>127</v>
      </c>
      <c r="DR39" s="1" t="s">
        <v>127</v>
      </c>
      <c r="DS39" s="1" t="s">
        <v>112</v>
      </c>
      <c r="DT39" s="1" t="s">
        <v>127</v>
      </c>
      <c r="DU39" s="1" t="s">
        <v>127</v>
      </c>
      <c r="DV39" s="1" t="s">
        <v>681</v>
      </c>
      <c r="DW39" s="1" t="s">
        <v>127</v>
      </c>
      <c r="DX39" s="1" t="s">
        <v>127</v>
      </c>
      <c r="DY39" s="1" t="s">
        <v>127</v>
      </c>
      <c r="DZ39" s="1" t="s">
        <v>682</v>
      </c>
      <c r="EA39" s="1" t="s">
        <v>683</v>
      </c>
      <c r="EB39" s="1" t="s">
        <v>684</v>
      </c>
    </row>
    <row r="40" spans="1:132" x14ac:dyDescent="0.2">
      <c r="A40" s="1" t="s">
        <v>685</v>
      </c>
      <c r="B40" s="1" t="s">
        <v>686</v>
      </c>
      <c r="C40" s="1" t="s">
        <v>687</v>
      </c>
      <c r="D40" s="1" t="s">
        <v>688</v>
      </c>
      <c r="E40" s="2" t="str">
        <f>HYPERLINK("http://www.movecultura.org.br","http://www.movecultura.org.br")</f>
        <v>http://www.movecultura.org.br</v>
      </c>
      <c r="F40" s="2" t="str">
        <f>HYPERLINK("https://www.facebook.com/MoveCultura","https://www.facebook.com/MoveCultura")</f>
        <v>https://www.facebook.com/MoveCultura</v>
      </c>
      <c r="G40" s="1" t="s">
        <v>689</v>
      </c>
      <c r="H40" s="1" t="s">
        <v>690</v>
      </c>
      <c r="I40" s="1" t="s">
        <v>691</v>
      </c>
      <c r="J40" s="1" t="s">
        <v>150</v>
      </c>
      <c r="K40">
        <v>2008</v>
      </c>
      <c r="L40" s="1" t="s">
        <v>692</v>
      </c>
      <c r="M40" s="1" t="s">
        <v>12</v>
      </c>
      <c r="N40" s="1" t="s">
        <v>13</v>
      </c>
      <c r="O40" s="1" t="s">
        <v>127</v>
      </c>
      <c r="P40" s="1" t="s">
        <v>15</v>
      </c>
      <c r="Q40" s="1" t="s">
        <v>127</v>
      </c>
      <c r="R40" s="1" t="s">
        <v>17</v>
      </c>
      <c r="S40" s="1" t="s">
        <v>18</v>
      </c>
      <c r="T40" s="1" t="s">
        <v>19</v>
      </c>
      <c r="U40" s="1" t="s">
        <v>127</v>
      </c>
      <c r="V40" s="1" t="s">
        <v>21</v>
      </c>
      <c r="W40" s="1" t="s">
        <v>22</v>
      </c>
      <c r="X40" s="1" t="s">
        <v>23</v>
      </c>
      <c r="Y40" s="1" t="s">
        <v>127</v>
      </c>
      <c r="Z40" s="1" t="s">
        <v>127</v>
      </c>
      <c r="AA40" s="1" t="s">
        <v>127</v>
      </c>
      <c r="AB40" s="1" t="s">
        <v>127</v>
      </c>
      <c r="AC40" s="1" t="s">
        <v>222</v>
      </c>
      <c r="AD40" s="1" t="s">
        <v>127</v>
      </c>
      <c r="AE40" s="1" t="s">
        <v>222</v>
      </c>
      <c r="AF40" s="1" t="s">
        <v>127</v>
      </c>
      <c r="AG40" s="1" t="s">
        <v>693</v>
      </c>
      <c r="AH40" s="1" t="s">
        <v>131</v>
      </c>
      <c r="AI40" s="1" t="s">
        <v>127</v>
      </c>
      <c r="AJ40">
        <v>37</v>
      </c>
      <c r="AK40" s="1" t="s">
        <v>694</v>
      </c>
      <c r="AL40" s="1" t="s">
        <v>133</v>
      </c>
      <c r="AM40">
        <v>2</v>
      </c>
      <c r="AN40">
        <v>12</v>
      </c>
      <c r="AO40" s="1" t="s">
        <v>127</v>
      </c>
      <c r="AP40" s="1" t="s">
        <v>127</v>
      </c>
      <c r="AQ40" s="1" t="s">
        <v>39</v>
      </c>
      <c r="AR40">
        <v>0</v>
      </c>
      <c r="AS40">
        <v>20</v>
      </c>
      <c r="AT40" s="1" t="s">
        <v>127</v>
      </c>
      <c r="AU40" s="1" t="s">
        <v>127</v>
      </c>
      <c r="AV40" s="1" t="s">
        <v>127</v>
      </c>
      <c r="AW40" s="1" t="s">
        <v>127</v>
      </c>
      <c r="AX40" s="1" t="s">
        <v>46</v>
      </c>
      <c r="AY40" s="1" t="s">
        <v>47</v>
      </c>
      <c r="AZ40" s="1" t="s">
        <v>127</v>
      </c>
      <c r="BA40" s="1" t="s">
        <v>127</v>
      </c>
      <c r="BB40" s="1" t="s">
        <v>127</v>
      </c>
      <c r="BC40" s="1" t="s">
        <v>127</v>
      </c>
      <c r="BD40" s="1" t="s">
        <v>127</v>
      </c>
      <c r="BE40" s="1" t="s">
        <v>127</v>
      </c>
      <c r="BF40" s="1" t="s">
        <v>127</v>
      </c>
      <c r="BG40" s="1" t="s">
        <v>127</v>
      </c>
      <c r="BH40" s="1" t="s">
        <v>127</v>
      </c>
      <c r="BI40" s="1" t="s">
        <v>127</v>
      </c>
      <c r="BJ40" s="1" t="s">
        <v>57</v>
      </c>
      <c r="BK40" s="1" t="s">
        <v>58</v>
      </c>
      <c r="BL40" s="1" t="s">
        <v>127</v>
      </c>
      <c r="BM40" s="1" t="s">
        <v>127</v>
      </c>
      <c r="BN40" s="1" t="s">
        <v>127</v>
      </c>
      <c r="BO40" s="1" t="s">
        <v>127</v>
      </c>
      <c r="BP40" s="1" t="s">
        <v>127</v>
      </c>
      <c r="BQ40" s="1" t="s">
        <v>64</v>
      </c>
      <c r="BR40" s="1" t="s">
        <v>127</v>
      </c>
      <c r="BS40" s="1" t="s">
        <v>127</v>
      </c>
      <c r="BT40" s="1" t="s">
        <v>67</v>
      </c>
      <c r="BU40" s="1" t="s">
        <v>127</v>
      </c>
      <c r="BV40" s="1" t="s">
        <v>127</v>
      </c>
      <c r="BW40" s="1" t="s">
        <v>127</v>
      </c>
      <c r="BX40" s="1" t="s">
        <v>127</v>
      </c>
      <c r="BY40" s="1" t="s">
        <v>71</v>
      </c>
      <c r="BZ40" s="1" t="s">
        <v>72</v>
      </c>
      <c r="CA40" s="1" t="s">
        <v>127</v>
      </c>
      <c r="CB40" s="1" t="s">
        <v>74</v>
      </c>
      <c r="CC40" s="1" t="s">
        <v>75</v>
      </c>
      <c r="CD40" s="1" t="s">
        <v>76</v>
      </c>
      <c r="CE40" s="1" t="s">
        <v>127</v>
      </c>
      <c r="CF40" s="1" t="s">
        <v>127</v>
      </c>
      <c r="CG40" s="1" t="s">
        <v>127</v>
      </c>
      <c r="CH40" s="1" t="s">
        <v>79</v>
      </c>
      <c r="CI40" s="1" t="s">
        <v>80</v>
      </c>
      <c r="CJ40" s="1" t="s">
        <v>127</v>
      </c>
      <c r="CK40" s="1" t="s">
        <v>82</v>
      </c>
      <c r="CL40" s="1" t="s">
        <v>127</v>
      </c>
      <c r="CM40" s="1" t="s">
        <v>127</v>
      </c>
      <c r="CN40" s="1" t="s">
        <v>127</v>
      </c>
      <c r="CO40" s="1" t="s">
        <v>695</v>
      </c>
      <c r="CP40" s="1" t="s">
        <v>696</v>
      </c>
      <c r="CQ40" s="1" t="s">
        <v>127</v>
      </c>
      <c r="CR40" s="1" t="s">
        <v>127</v>
      </c>
      <c r="CS40" s="1" t="s">
        <v>89</v>
      </c>
      <c r="CT40" s="1" t="s">
        <v>90</v>
      </c>
      <c r="CU40" s="1" t="s">
        <v>127</v>
      </c>
      <c r="CV40" s="1" t="s">
        <v>127</v>
      </c>
      <c r="CW40" s="1" t="s">
        <v>127</v>
      </c>
      <c r="CX40" s="1" t="s">
        <v>127</v>
      </c>
      <c r="CY40" s="1" t="s">
        <v>127</v>
      </c>
      <c r="CZ40" s="1" t="s">
        <v>127</v>
      </c>
      <c r="DA40" s="1" t="s">
        <v>127</v>
      </c>
      <c r="DB40" s="1" t="s">
        <v>127</v>
      </c>
      <c r="DC40" s="1" t="s">
        <v>127</v>
      </c>
      <c r="DD40" s="1" t="s">
        <v>99</v>
      </c>
      <c r="DE40" s="1" t="s">
        <v>100</v>
      </c>
      <c r="DF40" s="1" t="s">
        <v>127</v>
      </c>
      <c r="DG40" s="1" t="s">
        <v>127</v>
      </c>
      <c r="DH40" s="1" t="s">
        <v>103</v>
      </c>
      <c r="DI40" s="1" t="s">
        <v>127</v>
      </c>
      <c r="DJ40" s="1" t="s">
        <v>127</v>
      </c>
      <c r="DK40" s="1" t="s">
        <v>127</v>
      </c>
      <c r="DL40" s="1" t="s">
        <v>106</v>
      </c>
      <c r="DM40" s="1" t="s">
        <v>107</v>
      </c>
      <c r="DN40" s="1" t="s">
        <v>127</v>
      </c>
      <c r="DO40" s="1" t="s">
        <v>108</v>
      </c>
      <c r="DP40" s="1" t="s">
        <v>127</v>
      </c>
      <c r="DQ40" s="1" t="s">
        <v>110</v>
      </c>
      <c r="DR40" s="1" t="s">
        <v>127</v>
      </c>
      <c r="DS40" s="1" t="s">
        <v>127</v>
      </c>
      <c r="DT40" s="1" t="s">
        <v>127</v>
      </c>
      <c r="DU40" s="1" t="s">
        <v>127</v>
      </c>
      <c r="DV40" s="1" t="s">
        <v>697</v>
      </c>
      <c r="DW40" s="1" t="s">
        <v>698</v>
      </c>
      <c r="DX40" s="1" t="s">
        <v>699</v>
      </c>
      <c r="DY40" s="1" t="s">
        <v>127</v>
      </c>
      <c r="DZ40" s="1" t="s">
        <v>700</v>
      </c>
      <c r="EA40" s="1" t="s">
        <v>701</v>
      </c>
      <c r="EB40" s="1" t="s">
        <v>702</v>
      </c>
    </row>
    <row r="41" spans="1:132" x14ac:dyDescent="0.2">
      <c r="A41" s="1" t="s">
        <v>703</v>
      </c>
      <c r="B41" s="1" t="s">
        <v>704</v>
      </c>
      <c r="C41" s="1" t="s">
        <v>705</v>
      </c>
      <c r="D41" s="1" t="s">
        <v>706</v>
      </c>
      <c r="E41" s="2" t="str">
        <f>HYPERLINK("http://trilheirosdeatitude.blogspot.com.br/","http://trilheirosdeatitude.blogspot.com.br/")</f>
        <v>http://trilheirosdeatitude.blogspot.com.br/</v>
      </c>
      <c r="F41" s="2" t="str">
        <f>HYPERLINK("https://www.facebook.com/trilheirosdeatitude/","https://www.facebook.com/trilheirosdeatitude/")</f>
        <v>https://www.facebook.com/trilheirosdeatitude/</v>
      </c>
      <c r="G41" s="1" t="s">
        <v>218</v>
      </c>
      <c r="H41" s="1" t="s">
        <v>219</v>
      </c>
      <c r="I41" s="1" t="s">
        <v>127</v>
      </c>
      <c r="J41" s="1" t="s">
        <v>128</v>
      </c>
      <c r="K41">
        <v>2012</v>
      </c>
      <c r="L41" s="1" t="s">
        <v>707</v>
      </c>
      <c r="M41" s="1" t="s">
        <v>127</v>
      </c>
      <c r="N41" s="1" t="s">
        <v>127</v>
      </c>
      <c r="O41" s="1" t="s">
        <v>127</v>
      </c>
      <c r="P41" s="1" t="s">
        <v>127</v>
      </c>
      <c r="Q41" s="1" t="s">
        <v>127</v>
      </c>
      <c r="R41" s="1" t="s">
        <v>17</v>
      </c>
      <c r="S41" s="1" t="s">
        <v>127</v>
      </c>
      <c r="T41" s="1" t="s">
        <v>127</v>
      </c>
      <c r="U41" s="1" t="s">
        <v>127</v>
      </c>
      <c r="V41" s="1" t="s">
        <v>127</v>
      </c>
      <c r="W41" s="1" t="s">
        <v>22</v>
      </c>
      <c r="X41" s="1" t="s">
        <v>127</v>
      </c>
      <c r="Y41" s="1" t="s">
        <v>127</v>
      </c>
      <c r="Z41" s="1" t="s">
        <v>127</v>
      </c>
      <c r="AA41" s="1" t="s">
        <v>127</v>
      </c>
      <c r="AB41" s="1" t="s">
        <v>127</v>
      </c>
      <c r="AC41" s="1" t="s">
        <v>289</v>
      </c>
      <c r="AD41" s="1" t="s">
        <v>127</v>
      </c>
      <c r="AE41" s="1" t="s">
        <v>354</v>
      </c>
      <c r="AF41" s="1" t="s">
        <v>127</v>
      </c>
      <c r="AG41" s="1" t="s">
        <v>708</v>
      </c>
      <c r="AH41" s="1" t="s">
        <v>203</v>
      </c>
      <c r="AI41" s="1" t="s">
        <v>127</v>
      </c>
      <c r="AJ41">
        <v>40</v>
      </c>
      <c r="AK41" s="1" t="s">
        <v>709</v>
      </c>
      <c r="AL41" s="1" t="s">
        <v>172</v>
      </c>
      <c r="AM41">
        <v>1</v>
      </c>
      <c r="AN41">
        <v>10</v>
      </c>
      <c r="AO41" s="1" t="s">
        <v>127</v>
      </c>
      <c r="AP41" s="1" t="s">
        <v>38</v>
      </c>
      <c r="AQ41" s="1" t="s">
        <v>39</v>
      </c>
      <c r="AR41">
        <v>3</v>
      </c>
      <c r="AS41">
        <v>24</v>
      </c>
      <c r="AT41" s="1" t="s">
        <v>127</v>
      </c>
      <c r="AU41" s="1" t="s">
        <v>127</v>
      </c>
      <c r="AV41" s="1" t="s">
        <v>44</v>
      </c>
      <c r="AW41" s="1" t="s">
        <v>45</v>
      </c>
      <c r="AX41" s="1" t="s">
        <v>127</v>
      </c>
      <c r="AY41" s="1" t="s">
        <v>47</v>
      </c>
      <c r="AZ41" s="1" t="s">
        <v>127</v>
      </c>
      <c r="BA41" s="1" t="s">
        <v>127</v>
      </c>
      <c r="BB41" s="1" t="s">
        <v>127</v>
      </c>
      <c r="BC41" s="1" t="s">
        <v>127</v>
      </c>
      <c r="BD41" s="1" t="s">
        <v>127</v>
      </c>
      <c r="BE41" s="1" t="s">
        <v>127</v>
      </c>
      <c r="BF41" s="1" t="s">
        <v>127</v>
      </c>
      <c r="BG41" s="1" t="s">
        <v>127</v>
      </c>
      <c r="BH41" s="1" t="s">
        <v>127</v>
      </c>
      <c r="BI41" s="1" t="s">
        <v>127</v>
      </c>
      <c r="BJ41" s="1" t="s">
        <v>57</v>
      </c>
      <c r="BK41" s="1" t="s">
        <v>58</v>
      </c>
      <c r="BL41" s="1" t="s">
        <v>127</v>
      </c>
      <c r="BM41" s="1" t="s">
        <v>127</v>
      </c>
      <c r="BN41" s="1" t="s">
        <v>127</v>
      </c>
      <c r="BO41" s="1" t="s">
        <v>127</v>
      </c>
      <c r="BP41" s="1" t="s">
        <v>127</v>
      </c>
      <c r="BQ41" s="1" t="s">
        <v>127</v>
      </c>
      <c r="BR41" s="1" t="s">
        <v>127</v>
      </c>
      <c r="BS41" s="1" t="s">
        <v>127</v>
      </c>
      <c r="BT41" s="1" t="s">
        <v>127</v>
      </c>
      <c r="BU41" s="1" t="s">
        <v>127</v>
      </c>
      <c r="BV41" s="1" t="s">
        <v>127</v>
      </c>
      <c r="BW41" s="1" t="s">
        <v>127</v>
      </c>
      <c r="BX41" s="1" t="s">
        <v>127</v>
      </c>
      <c r="BY41" s="1" t="s">
        <v>127</v>
      </c>
      <c r="BZ41" s="1" t="s">
        <v>72</v>
      </c>
      <c r="CA41" s="1" t="s">
        <v>127</v>
      </c>
      <c r="CB41" s="1" t="s">
        <v>127</v>
      </c>
      <c r="CC41" s="1" t="s">
        <v>127</v>
      </c>
      <c r="CD41" s="1" t="s">
        <v>127</v>
      </c>
      <c r="CE41" s="1" t="s">
        <v>127</v>
      </c>
      <c r="CF41" s="1" t="s">
        <v>127</v>
      </c>
      <c r="CG41" s="1" t="s">
        <v>127</v>
      </c>
      <c r="CH41" s="1" t="s">
        <v>127</v>
      </c>
      <c r="CI41" s="1" t="s">
        <v>127</v>
      </c>
      <c r="CJ41" s="1" t="s">
        <v>127</v>
      </c>
      <c r="CK41" s="1" t="s">
        <v>127</v>
      </c>
      <c r="CL41" s="1" t="s">
        <v>127</v>
      </c>
      <c r="CM41" s="1" t="s">
        <v>127</v>
      </c>
      <c r="CN41" s="1" t="s">
        <v>710</v>
      </c>
      <c r="CO41" s="1" t="s">
        <v>711</v>
      </c>
      <c r="CP41" s="1" t="s">
        <v>712</v>
      </c>
      <c r="CQ41" s="1" t="s">
        <v>127</v>
      </c>
      <c r="CR41" s="1" t="s">
        <v>127</v>
      </c>
      <c r="CS41" s="1" t="s">
        <v>89</v>
      </c>
      <c r="CT41" s="1" t="s">
        <v>127</v>
      </c>
      <c r="CU41" s="1" t="s">
        <v>127</v>
      </c>
      <c r="CV41" s="1" t="s">
        <v>127</v>
      </c>
      <c r="CW41" s="1" t="s">
        <v>127</v>
      </c>
      <c r="CX41" s="1" t="s">
        <v>127</v>
      </c>
      <c r="CY41" s="1" t="s">
        <v>127</v>
      </c>
      <c r="CZ41" s="1" t="s">
        <v>96</v>
      </c>
      <c r="DA41" s="1" t="s">
        <v>127</v>
      </c>
      <c r="DB41" s="1" t="s">
        <v>127</v>
      </c>
      <c r="DC41" s="1" t="s">
        <v>98</v>
      </c>
      <c r="DD41" s="1" t="s">
        <v>99</v>
      </c>
      <c r="DE41" s="1" t="s">
        <v>100</v>
      </c>
      <c r="DF41" s="1" t="s">
        <v>101</v>
      </c>
      <c r="DG41" s="1" t="s">
        <v>102</v>
      </c>
      <c r="DH41" s="1" t="s">
        <v>103</v>
      </c>
      <c r="DI41" s="1" t="s">
        <v>127</v>
      </c>
      <c r="DJ41" s="1" t="s">
        <v>127</v>
      </c>
      <c r="DK41" s="1" t="s">
        <v>127</v>
      </c>
      <c r="DL41" s="1" t="s">
        <v>106</v>
      </c>
      <c r="DM41" s="1" t="s">
        <v>127</v>
      </c>
      <c r="DN41" s="1" t="s">
        <v>127</v>
      </c>
      <c r="DO41" s="1" t="s">
        <v>108</v>
      </c>
      <c r="DP41" s="1" t="s">
        <v>109</v>
      </c>
      <c r="DQ41" s="1" t="s">
        <v>110</v>
      </c>
      <c r="DR41" s="1" t="s">
        <v>111</v>
      </c>
      <c r="DS41" s="1" t="s">
        <v>127</v>
      </c>
      <c r="DT41" s="1" t="s">
        <v>127</v>
      </c>
      <c r="DU41" s="1" t="s">
        <v>127</v>
      </c>
      <c r="DV41" s="1" t="s">
        <v>713</v>
      </c>
      <c r="DW41" s="1" t="s">
        <v>714</v>
      </c>
      <c r="DX41" s="1" t="s">
        <v>715</v>
      </c>
      <c r="DY41" s="1" t="s">
        <v>127</v>
      </c>
      <c r="DZ41" s="1" t="s">
        <v>716</v>
      </c>
      <c r="EA41" s="1" t="s">
        <v>717</v>
      </c>
      <c r="EB41" s="1" t="s">
        <v>718</v>
      </c>
    </row>
    <row r="42" spans="1:132" x14ac:dyDescent="0.2">
      <c r="A42" s="1" t="s">
        <v>719</v>
      </c>
      <c r="B42" s="1" t="s">
        <v>720</v>
      </c>
      <c r="C42" s="1" t="s">
        <v>721</v>
      </c>
      <c r="D42" s="1" t="s">
        <v>722</v>
      </c>
      <c r="E42" s="2"/>
      <c r="F42" s="2" t="str">
        <f>HYPERLINK("http://","http://")</f>
        <v>http://</v>
      </c>
      <c r="G42" s="1" t="s">
        <v>585</v>
      </c>
      <c r="H42" s="1" t="s">
        <v>723</v>
      </c>
      <c r="I42" s="1" t="s">
        <v>127</v>
      </c>
      <c r="J42" s="1" t="s">
        <v>150</v>
      </c>
      <c r="K42">
        <v>2015</v>
      </c>
      <c r="L42" s="1" t="s">
        <v>724</v>
      </c>
      <c r="M42" s="1" t="s">
        <v>127</v>
      </c>
      <c r="N42" s="1" t="s">
        <v>127</v>
      </c>
      <c r="O42" s="1" t="s">
        <v>127</v>
      </c>
      <c r="P42" s="1" t="s">
        <v>127</v>
      </c>
      <c r="Q42" s="1" t="s">
        <v>127</v>
      </c>
      <c r="R42" s="1" t="s">
        <v>17</v>
      </c>
      <c r="S42" s="1" t="s">
        <v>127</v>
      </c>
      <c r="T42" s="1" t="s">
        <v>127</v>
      </c>
      <c r="U42" s="1" t="s">
        <v>127</v>
      </c>
      <c r="V42" s="1" t="s">
        <v>21</v>
      </c>
      <c r="W42" s="1" t="s">
        <v>22</v>
      </c>
      <c r="X42" s="1" t="s">
        <v>23</v>
      </c>
      <c r="Y42" s="1" t="s">
        <v>24</v>
      </c>
      <c r="Z42" s="1" t="s">
        <v>127</v>
      </c>
      <c r="AA42" s="1" t="s">
        <v>127</v>
      </c>
      <c r="AB42" s="1" t="s">
        <v>127</v>
      </c>
      <c r="AC42" s="1" t="s">
        <v>130</v>
      </c>
      <c r="AD42" s="1" t="s">
        <v>127</v>
      </c>
      <c r="AE42" s="1" t="s">
        <v>130</v>
      </c>
      <c r="AF42" s="1" t="s">
        <v>127</v>
      </c>
      <c r="AG42" s="1" t="s">
        <v>720</v>
      </c>
      <c r="AH42" s="1" t="s">
        <v>131</v>
      </c>
      <c r="AI42" s="1" t="s">
        <v>127</v>
      </c>
      <c r="AJ42">
        <v>37</v>
      </c>
      <c r="AK42" s="1" t="s">
        <v>725</v>
      </c>
      <c r="AL42" s="1" t="s">
        <v>172</v>
      </c>
      <c r="AM42">
        <v>2</v>
      </c>
      <c r="AN42">
        <v>6</v>
      </c>
      <c r="AO42" s="1" t="s">
        <v>127</v>
      </c>
      <c r="AP42" s="1" t="s">
        <v>38</v>
      </c>
      <c r="AQ42" s="1" t="s">
        <v>39</v>
      </c>
      <c r="AR42">
        <v>2</v>
      </c>
      <c r="AS42">
        <v>4</v>
      </c>
      <c r="AT42" s="1" t="s">
        <v>42</v>
      </c>
      <c r="AU42" s="1" t="s">
        <v>127</v>
      </c>
      <c r="AV42" s="1" t="s">
        <v>127</v>
      </c>
      <c r="AW42" s="1" t="s">
        <v>127</v>
      </c>
      <c r="AX42" s="1" t="s">
        <v>46</v>
      </c>
      <c r="AY42" s="1" t="s">
        <v>127</v>
      </c>
      <c r="AZ42" s="1" t="s">
        <v>127</v>
      </c>
      <c r="BA42" s="1" t="s">
        <v>127</v>
      </c>
      <c r="BB42" s="1" t="s">
        <v>127</v>
      </c>
      <c r="BC42" s="1" t="s">
        <v>127</v>
      </c>
      <c r="BD42" s="1" t="s">
        <v>52</v>
      </c>
      <c r="BE42" s="1" t="s">
        <v>127</v>
      </c>
      <c r="BF42" s="1" t="s">
        <v>127</v>
      </c>
      <c r="BG42" s="1" t="s">
        <v>127</v>
      </c>
      <c r="BH42" s="1" t="s">
        <v>127</v>
      </c>
      <c r="BI42" s="1" t="s">
        <v>56</v>
      </c>
      <c r="BJ42" s="1" t="s">
        <v>127</v>
      </c>
      <c r="BK42" s="1" t="s">
        <v>58</v>
      </c>
      <c r="BL42" s="1" t="s">
        <v>127</v>
      </c>
      <c r="BM42" s="1" t="s">
        <v>60</v>
      </c>
      <c r="BN42" s="1" t="s">
        <v>61</v>
      </c>
      <c r="BO42" s="1" t="s">
        <v>127</v>
      </c>
      <c r="BP42" s="1" t="s">
        <v>63</v>
      </c>
      <c r="BQ42" s="1" t="s">
        <v>127</v>
      </c>
      <c r="BR42" s="1" t="s">
        <v>127</v>
      </c>
      <c r="BS42" s="1" t="s">
        <v>127</v>
      </c>
      <c r="BT42" s="1" t="s">
        <v>127</v>
      </c>
      <c r="BU42" s="1" t="s">
        <v>127</v>
      </c>
      <c r="BV42" s="1" t="s">
        <v>127</v>
      </c>
      <c r="BW42" s="1" t="s">
        <v>127</v>
      </c>
      <c r="BX42" s="1" t="s">
        <v>127</v>
      </c>
      <c r="BY42" s="1" t="s">
        <v>127</v>
      </c>
      <c r="BZ42" s="1" t="s">
        <v>72</v>
      </c>
      <c r="CA42" s="1" t="s">
        <v>127</v>
      </c>
      <c r="CB42" s="1" t="s">
        <v>74</v>
      </c>
      <c r="CC42" s="1" t="s">
        <v>127</v>
      </c>
      <c r="CD42" s="1" t="s">
        <v>127</v>
      </c>
      <c r="CE42" s="1" t="s">
        <v>127</v>
      </c>
      <c r="CF42" s="1" t="s">
        <v>127</v>
      </c>
      <c r="CG42" s="1" t="s">
        <v>127</v>
      </c>
      <c r="CH42" s="1" t="s">
        <v>127</v>
      </c>
      <c r="CI42" s="1" t="s">
        <v>127</v>
      </c>
      <c r="CJ42" s="1" t="s">
        <v>127</v>
      </c>
      <c r="CK42" s="1" t="s">
        <v>127</v>
      </c>
      <c r="CL42" s="1" t="s">
        <v>83</v>
      </c>
      <c r="CM42" s="1" t="s">
        <v>84</v>
      </c>
      <c r="CN42" s="1" t="s">
        <v>127</v>
      </c>
      <c r="CO42" s="1" t="s">
        <v>726</v>
      </c>
      <c r="CP42" s="1" t="s">
        <v>727</v>
      </c>
      <c r="CQ42" s="1" t="s">
        <v>87</v>
      </c>
      <c r="CR42" s="1" t="s">
        <v>127</v>
      </c>
      <c r="CS42" s="1" t="s">
        <v>89</v>
      </c>
      <c r="CT42" s="1" t="s">
        <v>127</v>
      </c>
      <c r="CU42" s="1" t="s">
        <v>127</v>
      </c>
      <c r="CV42" s="1" t="s">
        <v>92</v>
      </c>
      <c r="CW42" s="1" t="s">
        <v>127</v>
      </c>
      <c r="CX42" s="1" t="s">
        <v>127</v>
      </c>
      <c r="CY42" s="1" t="s">
        <v>127</v>
      </c>
      <c r="CZ42" s="1" t="s">
        <v>127</v>
      </c>
      <c r="DA42" s="1" t="s">
        <v>127</v>
      </c>
      <c r="DB42" s="1" t="s">
        <v>127</v>
      </c>
      <c r="DC42" s="1" t="s">
        <v>98</v>
      </c>
      <c r="DD42" s="1" t="s">
        <v>99</v>
      </c>
      <c r="DE42" s="1" t="s">
        <v>100</v>
      </c>
      <c r="DF42" s="1" t="s">
        <v>127</v>
      </c>
      <c r="DG42" s="1" t="s">
        <v>127</v>
      </c>
      <c r="DH42" s="1" t="s">
        <v>127</v>
      </c>
      <c r="DI42" s="1" t="s">
        <v>127</v>
      </c>
      <c r="DJ42" s="1" t="s">
        <v>105</v>
      </c>
      <c r="DK42" s="1" t="s">
        <v>127</v>
      </c>
      <c r="DL42" s="1" t="s">
        <v>127</v>
      </c>
      <c r="DM42" s="1" t="s">
        <v>127</v>
      </c>
      <c r="DN42" s="1" t="s">
        <v>127</v>
      </c>
      <c r="DO42" s="1" t="s">
        <v>108</v>
      </c>
      <c r="DP42" s="1" t="s">
        <v>127</v>
      </c>
      <c r="DQ42" s="1" t="s">
        <v>127</v>
      </c>
      <c r="DR42" s="1" t="s">
        <v>127</v>
      </c>
      <c r="DS42" s="1" t="s">
        <v>127</v>
      </c>
      <c r="DT42" s="1" t="s">
        <v>127</v>
      </c>
      <c r="DU42" s="1" t="s">
        <v>127</v>
      </c>
      <c r="DV42" s="1" t="s">
        <v>127</v>
      </c>
      <c r="DW42" s="1" t="s">
        <v>728</v>
      </c>
      <c r="DX42" s="1" t="s">
        <v>729</v>
      </c>
      <c r="DY42" s="1" t="s">
        <v>730</v>
      </c>
      <c r="DZ42" s="1" t="s">
        <v>731</v>
      </c>
      <c r="EA42" s="1" t="s">
        <v>732</v>
      </c>
      <c r="EB42" s="1" t="s">
        <v>733</v>
      </c>
    </row>
    <row r="43" spans="1:132" x14ac:dyDescent="0.2">
      <c r="A43" s="1" t="s">
        <v>734</v>
      </c>
      <c r="B43" s="1" t="s">
        <v>735</v>
      </c>
      <c r="C43" s="1" t="s">
        <v>736</v>
      </c>
      <c r="D43" s="1" t="s">
        <v>737</v>
      </c>
      <c r="E43" s="2" t="str">
        <f>HYPERLINK("http://www.insepe.org.br","http://www.insepe.org.br")</f>
        <v>http://www.insepe.org.br</v>
      </c>
      <c r="F43" s="2" t="str">
        <f>HYPERLINK("http://","http://")</f>
        <v>http://</v>
      </c>
      <c r="G43" s="1" t="s">
        <v>689</v>
      </c>
      <c r="H43" s="1" t="s">
        <v>738</v>
      </c>
      <c r="I43" s="1" t="s">
        <v>127</v>
      </c>
      <c r="J43" s="1" t="s">
        <v>187</v>
      </c>
      <c r="K43">
        <v>2015</v>
      </c>
      <c r="L43" s="1" t="s">
        <v>739</v>
      </c>
      <c r="M43" s="1" t="s">
        <v>127</v>
      </c>
      <c r="N43" s="1" t="s">
        <v>127</v>
      </c>
      <c r="O43" s="1" t="s">
        <v>14</v>
      </c>
      <c r="P43" s="1" t="s">
        <v>15</v>
      </c>
      <c r="Q43" s="1" t="s">
        <v>127</v>
      </c>
      <c r="R43" s="1" t="s">
        <v>17</v>
      </c>
      <c r="S43" s="1" t="s">
        <v>18</v>
      </c>
      <c r="T43" s="1" t="s">
        <v>19</v>
      </c>
      <c r="U43" s="1" t="s">
        <v>127</v>
      </c>
      <c r="V43" s="1" t="s">
        <v>127</v>
      </c>
      <c r="W43" s="1" t="s">
        <v>127</v>
      </c>
      <c r="X43" s="1" t="s">
        <v>127</v>
      </c>
      <c r="Y43" s="1" t="s">
        <v>127</v>
      </c>
      <c r="Z43" s="1" t="s">
        <v>127</v>
      </c>
      <c r="AA43" s="1" t="s">
        <v>26</v>
      </c>
      <c r="AB43" s="1" t="s">
        <v>127</v>
      </c>
      <c r="AC43" s="1" t="s">
        <v>222</v>
      </c>
      <c r="AD43" s="1" t="s">
        <v>127</v>
      </c>
      <c r="AE43" s="1" t="s">
        <v>127</v>
      </c>
      <c r="AF43" s="1" t="s">
        <v>127</v>
      </c>
      <c r="AG43" s="1" t="s">
        <v>735</v>
      </c>
      <c r="AH43" s="1" t="s">
        <v>131</v>
      </c>
      <c r="AI43" s="1" t="s">
        <v>127</v>
      </c>
      <c r="AJ43">
        <v>53</v>
      </c>
      <c r="AK43" s="1" t="s">
        <v>740</v>
      </c>
      <c r="AL43" s="1" t="s">
        <v>133</v>
      </c>
      <c r="AM43">
        <v>1</v>
      </c>
      <c r="AN43">
        <v>7</v>
      </c>
      <c r="AO43" s="1" t="s">
        <v>127</v>
      </c>
      <c r="AP43" s="1" t="s">
        <v>127</v>
      </c>
      <c r="AQ43" s="1" t="s">
        <v>39</v>
      </c>
      <c r="AR43">
        <v>15</v>
      </c>
      <c r="AS43">
        <v>28</v>
      </c>
      <c r="AT43" s="1" t="s">
        <v>127</v>
      </c>
      <c r="AU43" s="1" t="s">
        <v>43</v>
      </c>
      <c r="AV43" s="1" t="s">
        <v>127</v>
      </c>
      <c r="AW43" s="1" t="s">
        <v>45</v>
      </c>
      <c r="AX43" s="1" t="s">
        <v>46</v>
      </c>
      <c r="AY43" s="1" t="s">
        <v>47</v>
      </c>
      <c r="AZ43" s="1" t="s">
        <v>48</v>
      </c>
      <c r="BA43" s="1" t="s">
        <v>127</v>
      </c>
      <c r="BB43" s="1" t="s">
        <v>127</v>
      </c>
      <c r="BC43" s="1" t="s">
        <v>127</v>
      </c>
      <c r="BD43" s="1" t="s">
        <v>52</v>
      </c>
      <c r="BE43" s="1" t="s">
        <v>127</v>
      </c>
      <c r="BF43" s="1" t="s">
        <v>127</v>
      </c>
      <c r="BG43" s="1" t="s">
        <v>127</v>
      </c>
      <c r="BH43" s="1" t="s">
        <v>127</v>
      </c>
      <c r="BI43" s="1" t="s">
        <v>56</v>
      </c>
      <c r="BJ43" s="1" t="s">
        <v>57</v>
      </c>
      <c r="BK43" s="1" t="s">
        <v>127</v>
      </c>
      <c r="BL43" s="1" t="s">
        <v>127</v>
      </c>
      <c r="BM43" s="1" t="s">
        <v>60</v>
      </c>
      <c r="BN43" s="1" t="s">
        <v>61</v>
      </c>
      <c r="BO43" s="1" t="s">
        <v>127</v>
      </c>
      <c r="BP43" s="1" t="s">
        <v>63</v>
      </c>
      <c r="BQ43" s="1" t="s">
        <v>64</v>
      </c>
      <c r="BR43" s="1" t="s">
        <v>127</v>
      </c>
      <c r="BS43" s="1" t="s">
        <v>127</v>
      </c>
      <c r="BT43" s="1" t="s">
        <v>127</v>
      </c>
      <c r="BU43" s="1" t="s">
        <v>127</v>
      </c>
      <c r="BV43" s="1" t="s">
        <v>127</v>
      </c>
      <c r="BW43" s="1" t="s">
        <v>127</v>
      </c>
      <c r="BX43" s="1" t="s">
        <v>70</v>
      </c>
      <c r="BY43" s="1" t="s">
        <v>127</v>
      </c>
      <c r="BZ43" s="1" t="s">
        <v>72</v>
      </c>
      <c r="CA43" s="1" t="s">
        <v>127</v>
      </c>
      <c r="CB43" s="1" t="s">
        <v>127</v>
      </c>
      <c r="CC43" s="1" t="s">
        <v>75</v>
      </c>
      <c r="CD43" s="1" t="s">
        <v>76</v>
      </c>
      <c r="CE43" s="1" t="s">
        <v>127</v>
      </c>
      <c r="CF43" s="1" t="s">
        <v>127</v>
      </c>
      <c r="CG43" s="1" t="s">
        <v>78</v>
      </c>
      <c r="CH43" s="1" t="s">
        <v>79</v>
      </c>
      <c r="CI43" s="1" t="s">
        <v>127</v>
      </c>
      <c r="CJ43" s="1" t="s">
        <v>81</v>
      </c>
      <c r="CK43" s="1" t="s">
        <v>82</v>
      </c>
      <c r="CL43" s="1" t="s">
        <v>127</v>
      </c>
      <c r="CM43" s="1" t="s">
        <v>127</v>
      </c>
      <c r="CN43" s="1" t="s">
        <v>127</v>
      </c>
      <c r="CO43" s="1" t="s">
        <v>741</v>
      </c>
      <c r="CP43" s="1" t="s">
        <v>742</v>
      </c>
      <c r="CQ43" s="1" t="s">
        <v>127</v>
      </c>
      <c r="CR43" s="1" t="s">
        <v>127</v>
      </c>
      <c r="CS43" s="1" t="s">
        <v>127</v>
      </c>
      <c r="CT43" s="1" t="s">
        <v>127</v>
      </c>
      <c r="CU43" s="1" t="s">
        <v>127</v>
      </c>
      <c r="CV43" s="1" t="s">
        <v>92</v>
      </c>
      <c r="CW43" s="1" t="s">
        <v>127</v>
      </c>
      <c r="CX43" s="1" t="s">
        <v>127</v>
      </c>
      <c r="CY43" s="1" t="s">
        <v>127</v>
      </c>
      <c r="CZ43" s="1" t="s">
        <v>127</v>
      </c>
      <c r="DA43" s="1" t="s">
        <v>127</v>
      </c>
      <c r="DB43" s="1" t="s">
        <v>127</v>
      </c>
      <c r="DC43" s="1" t="s">
        <v>127</v>
      </c>
      <c r="DD43" s="1" t="s">
        <v>99</v>
      </c>
      <c r="DE43" s="1" t="s">
        <v>100</v>
      </c>
      <c r="DF43" s="1" t="s">
        <v>101</v>
      </c>
      <c r="DG43" s="1" t="s">
        <v>102</v>
      </c>
      <c r="DH43" s="1" t="s">
        <v>127</v>
      </c>
      <c r="DI43" s="1" t="s">
        <v>127</v>
      </c>
      <c r="DJ43" s="1" t="s">
        <v>105</v>
      </c>
      <c r="DK43" s="1" t="s">
        <v>127</v>
      </c>
      <c r="DL43" s="1" t="s">
        <v>127</v>
      </c>
      <c r="DM43" s="1" t="s">
        <v>107</v>
      </c>
      <c r="DN43" s="1" t="s">
        <v>127</v>
      </c>
      <c r="DO43" s="1" t="s">
        <v>108</v>
      </c>
      <c r="DP43" s="1" t="s">
        <v>109</v>
      </c>
      <c r="DQ43" s="1" t="s">
        <v>110</v>
      </c>
      <c r="DR43" s="1" t="s">
        <v>111</v>
      </c>
      <c r="DS43" s="1" t="s">
        <v>112</v>
      </c>
      <c r="DT43" s="1" t="s">
        <v>127</v>
      </c>
      <c r="DU43" s="1" t="s">
        <v>127</v>
      </c>
      <c r="DV43" s="1" t="s">
        <v>743</v>
      </c>
      <c r="DW43" s="1" t="s">
        <v>127</v>
      </c>
      <c r="DX43" s="1" t="s">
        <v>127</v>
      </c>
      <c r="DY43" s="1" t="s">
        <v>127</v>
      </c>
      <c r="DZ43" s="1" t="s">
        <v>744</v>
      </c>
      <c r="EA43" s="1" t="s">
        <v>745</v>
      </c>
      <c r="EB43" s="1" t="s">
        <v>746</v>
      </c>
    </row>
    <row r="44" spans="1:132" x14ac:dyDescent="0.2">
      <c r="A44" s="1" t="s">
        <v>747</v>
      </c>
      <c r="B44" s="1" t="s">
        <v>748</v>
      </c>
      <c r="C44" s="1" t="s">
        <v>749</v>
      </c>
      <c r="D44" s="1" t="s">
        <v>750</v>
      </c>
      <c r="E44" s="2" t="str">
        <f>HYPERLINK("https://www.facebook.com/MEIOAMBIENTETODAVIDA/","https://www.facebook.com/MEIOAMBIENTETODAVIDA/")</f>
        <v>https://www.facebook.com/MEIOAMBIENTETODAVIDA/</v>
      </c>
      <c r="F44" s="2" t="str">
        <f>HYPERLINK("https://www.facebook.com/MEIOAMBIENTETODAVIDA/","https://www.facebook.com/MEIOAMBIENTETODAVIDA/")</f>
        <v>https://www.facebook.com/MEIOAMBIENTETODAVIDA/</v>
      </c>
      <c r="G44" s="1" t="s">
        <v>125</v>
      </c>
      <c r="H44" s="1" t="s">
        <v>199</v>
      </c>
      <c r="I44" s="1" t="s">
        <v>751</v>
      </c>
      <c r="J44" s="1" t="s">
        <v>128</v>
      </c>
      <c r="K44">
        <v>2011</v>
      </c>
      <c r="L44" s="1" t="s">
        <v>752</v>
      </c>
      <c r="M44" s="1" t="s">
        <v>12</v>
      </c>
      <c r="N44" s="1" t="s">
        <v>13</v>
      </c>
      <c r="O44" s="1" t="s">
        <v>127</v>
      </c>
      <c r="P44" s="1" t="s">
        <v>15</v>
      </c>
      <c r="Q44" s="1" t="s">
        <v>127</v>
      </c>
      <c r="R44" s="1" t="s">
        <v>17</v>
      </c>
      <c r="S44" s="1" t="s">
        <v>127</v>
      </c>
      <c r="T44" s="1" t="s">
        <v>19</v>
      </c>
      <c r="U44" s="1" t="s">
        <v>127</v>
      </c>
      <c r="V44" s="1" t="s">
        <v>21</v>
      </c>
      <c r="W44" s="1" t="s">
        <v>22</v>
      </c>
      <c r="X44" s="1" t="s">
        <v>127</v>
      </c>
      <c r="Y44" s="1" t="s">
        <v>127</v>
      </c>
      <c r="Z44" s="1" t="s">
        <v>127</v>
      </c>
      <c r="AA44" s="1" t="s">
        <v>127</v>
      </c>
      <c r="AB44" s="1" t="s">
        <v>127</v>
      </c>
      <c r="AC44" s="1" t="s">
        <v>222</v>
      </c>
      <c r="AD44" s="1" t="s">
        <v>127</v>
      </c>
      <c r="AE44" s="1" t="s">
        <v>222</v>
      </c>
      <c r="AF44" s="1" t="s">
        <v>127</v>
      </c>
      <c r="AG44" s="1" t="s">
        <v>748</v>
      </c>
      <c r="AH44" s="1" t="s">
        <v>203</v>
      </c>
      <c r="AI44" s="1" t="s">
        <v>127</v>
      </c>
      <c r="AJ44">
        <v>59</v>
      </c>
      <c r="AK44" s="1" t="s">
        <v>753</v>
      </c>
      <c r="AL44" s="1" t="s">
        <v>172</v>
      </c>
      <c r="AM44">
        <v>7</v>
      </c>
      <c r="AN44">
        <v>12</v>
      </c>
      <c r="AO44" s="1" t="s">
        <v>127</v>
      </c>
      <c r="AP44" s="1" t="s">
        <v>127</v>
      </c>
      <c r="AQ44" s="1" t="s">
        <v>39</v>
      </c>
      <c r="AR44">
        <v>54</v>
      </c>
      <c r="AS44">
        <v>67</v>
      </c>
      <c r="AT44" s="1" t="s">
        <v>127</v>
      </c>
      <c r="AU44" s="1" t="s">
        <v>127</v>
      </c>
      <c r="AV44" s="1" t="s">
        <v>127</v>
      </c>
      <c r="AW44" s="1" t="s">
        <v>45</v>
      </c>
      <c r="AX44" s="1" t="s">
        <v>127</v>
      </c>
      <c r="AY44" s="1" t="s">
        <v>127</v>
      </c>
      <c r="AZ44" s="1" t="s">
        <v>127</v>
      </c>
      <c r="BA44" s="1" t="s">
        <v>127</v>
      </c>
      <c r="BB44" s="1" t="s">
        <v>50</v>
      </c>
      <c r="BC44" s="1" t="s">
        <v>127</v>
      </c>
      <c r="BD44" s="1" t="s">
        <v>127</v>
      </c>
      <c r="BE44" s="1" t="s">
        <v>127</v>
      </c>
      <c r="BF44" s="1" t="s">
        <v>127</v>
      </c>
      <c r="BG44" s="1" t="s">
        <v>127</v>
      </c>
      <c r="BH44" s="1" t="s">
        <v>127</v>
      </c>
      <c r="BI44" s="1" t="s">
        <v>56</v>
      </c>
      <c r="BJ44" s="1" t="s">
        <v>57</v>
      </c>
      <c r="BK44" s="1" t="s">
        <v>58</v>
      </c>
      <c r="BL44" s="1" t="s">
        <v>127</v>
      </c>
      <c r="BM44" s="1" t="s">
        <v>127</v>
      </c>
      <c r="BN44" s="1" t="s">
        <v>127</v>
      </c>
      <c r="BO44" s="1" t="s">
        <v>127</v>
      </c>
      <c r="BP44" s="1" t="s">
        <v>127</v>
      </c>
      <c r="BQ44" s="1" t="s">
        <v>127</v>
      </c>
      <c r="BR44" s="1" t="s">
        <v>127</v>
      </c>
      <c r="BS44" s="1" t="s">
        <v>127</v>
      </c>
      <c r="BT44" s="1" t="s">
        <v>127</v>
      </c>
      <c r="BU44" s="1" t="s">
        <v>127</v>
      </c>
      <c r="BV44" s="1" t="s">
        <v>127</v>
      </c>
      <c r="BW44" s="1" t="s">
        <v>69</v>
      </c>
      <c r="BX44" s="1" t="s">
        <v>127</v>
      </c>
      <c r="BY44" s="1" t="s">
        <v>71</v>
      </c>
      <c r="BZ44" s="1" t="s">
        <v>72</v>
      </c>
      <c r="CA44" s="1" t="s">
        <v>127</v>
      </c>
      <c r="CB44" s="1" t="s">
        <v>74</v>
      </c>
      <c r="CC44" s="1" t="s">
        <v>127</v>
      </c>
      <c r="CD44" s="1" t="s">
        <v>127</v>
      </c>
      <c r="CE44" s="1" t="s">
        <v>127</v>
      </c>
      <c r="CF44" s="1" t="s">
        <v>127</v>
      </c>
      <c r="CG44" s="1" t="s">
        <v>78</v>
      </c>
      <c r="CH44" s="1" t="s">
        <v>127</v>
      </c>
      <c r="CI44" s="1" t="s">
        <v>80</v>
      </c>
      <c r="CJ44" s="1" t="s">
        <v>127</v>
      </c>
      <c r="CK44" s="1" t="s">
        <v>82</v>
      </c>
      <c r="CL44" s="1" t="s">
        <v>127</v>
      </c>
      <c r="CM44" s="1" t="s">
        <v>84</v>
      </c>
      <c r="CN44" s="1" t="s">
        <v>127</v>
      </c>
      <c r="CO44" s="1" t="s">
        <v>754</v>
      </c>
      <c r="CP44" s="1" t="s">
        <v>755</v>
      </c>
      <c r="CQ44" s="1" t="s">
        <v>127</v>
      </c>
      <c r="CR44" s="1" t="s">
        <v>88</v>
      </c>
      <c r="CS44" s="1" t="s">
        <v>89</v>
      </c>
      <c r="CT44" s="1" t="s">
        <v>90</v>
      </c>
      <c r="CU44" s="1" t="s">
        <v>127</v>
      </c>
      <c r="CV44" s="1" t="s">
        <v>92</v>
      </c>
      <c r="CW44" s="1" t="s">
        <v>127</v>
      </c>
      <c r="CX44" s="1" t="s">
        <v>127</v>
      </c>
      <c r="CY44" s="1" t="s">
        <v>127</v>
      </c>
      <c r="CZ44" s="1" t="s">
        <v>127</v>
      </c>
      <c r="DA44" s="1" t="s">
        <v>127</v>
      </c>
      <c r="DB44" s="1" t="s">
        <v>127</v>
      </c>
      <c r="DC44" s="1" t="s">
        <v>98</v>
      </c>
      <c r="DD44" s="1" t="s">
        <v>99</v>
      </c>
      <c r="DE44" s="1" t="s">
        <v>127</v>
      </c>
      <c r="DF44" s="1" t="s">
        <v>101</v>
      </c>
      <c r="DG44" s="1" t="s">
        <v>127</v>
      </c>
      <c r="DH44" s="1" t="s">
        <v>103</v>
      </c>
      <c r="DI44" s="1" t="s">
        <v>127</v>
      </c>
      <c r="DJ44" s="1" t="s">
        <v>105</v>
      </c>
      <c r="DK44" s="1" t="s">
        <v>127</v>
      </c>
      <c r="DL44" s="1" t="s">
        <v>106</v>
      </c>
      <c r="DM44" s="1" t="s">
        <v>107</v>
      </c>
      <c r="DN44" s="1" t="s">
        <v>88</v>
      </c>
      <c r="DO44" s="1" t="s">
        <v>108</v>
      </c>
      <c r="DP44" s="1" t="s">
        <v>109</v>
      </c>
      <c r="DQ44" s="1" t="s">
        <v>110</v>
      </c>
      <c r="DR44" s="1" t="s">
        <v>111</v>
      </c>
      <c r="DS44" s="1" t="s">
        <v>112</v>
      </c>
      <c r="DT44" s="1" t="s">
        <v>127</v>
      </c>
      <c r="DU44" s="1" t="s">
        <v>127</v>
      </c>
      <c r="DV44" s="1" t="s">
        <v>756</v>
      </c>
      <c r="DW44" s="1" t="s">
        <v>757</v>
      </c>
      <c r="DX44" s="1" t="s">
        <v>758</v>
      </c>
      <c r="DY44" s="1" t="s">
        <v>759</v>
      </c>
      <c r="DZ44" s="1" t="s">
        <v>760</v>
      </c>
      <c r="EA44" s="1" t="s">
        <v>761</v>
      </c>
      <c r="EB44" s="1" t="s">
        <v>762</v>
      </c>
    </row>
    <row r="45" spans="1:132" x14ac:dyDescent="0.2">
      <c r="A45" s="1" t="s">
        <v>763</v>
      </c>
      <c r="B45" s="1" t="s">
        <v>764</v>
      </c>
      <c r="C45" s="1" t="s">
        <v>765</v>
      </c>
      <c r="D45" s="1" t="s">
        <v>766</v>
      </c>
      <c r="E45" s="2" t="str">
        <f>HYPERLINK("http://www.despontabrasil.org.br","http://www.despontabrasil.org.br")</f>
        <v>http://www.despontabrasil.org.br</v>
      </c>
      <c r="F45" s="2" t="str">
        <f>HYPERLINK("http://www.facebook.com/despontabrasil","http://www.facebook.com/despontabrasil")</f>
        <v>http://www.facebook.com/despontabrasil</v>
      </c>
      <c r="G45" s="1" t="s">
        <v>549</v>
      </c>
      <c r="H45" s="1" t="s">
        <v>550</v>
      </c>
      <c r="I45" s="1" t="s">
        <v>767</v>
      </c>
      <c r="J45" s="1" t="s">
        <v>128</v>
      </c>
      <c r="K45">
        <v>2012</v>
      </c>
      <c r="L45" s="1" t="s">
        <v>768</v>
      </c>
      <c r="M45" s="1" t="s">
        <v>127</v>
      </c>
      <c r="N45" s="1" t="s">
        <v>13</v>
      </c>
      <c r="O45" s="1" t="s">
        <v>14</v>
      </c>
      <c r="P45" s="1" t="s">
        <v>15</v>
      </c>
      <c r="Q45" s="1" t="s">
        <v>127</v>
      </c>
      <c r="R45" s="1" t="s">
        <v>17</v>
      </c>
      <c r="S45" s="1" t="s">
        <v>18</v>
      </c>
      <c r="T45" s="1" t="s">
        <v>19</v>
      </c>
      <c r="U45" s="1" t="s">
        <v>127</v>
      </c>
      <c r="V45" s="1" t="s">
        <v>21</v>
      </c>
      <c r="W45" s="1" t="s">
        <v>22</v>
      </c>
      <c r="X45" s="1" t="s">
        <v>127</v>
      </c>
      <c r="Y45" s="1" t="s">
        <v>127</v>
      </c>
      <c r="Z45" s="1" t="s">
        <v>127</v>
      </c>
      <c r="AA45" s="1" t="s">
        <v>26</v>
      </c>
      <c r="AB45" s="1" t="s">
        <v>127</v>
      </c>
      <c r="AC45" s="1" t="s">
        <v>222</v>
      </c>
      <c r="AD45" s="1" t="s">
        <v>127</v>
      </c>
      <c r="AE45" s="1" t="s">
        <v>222</v>
      </c>
      <c r="AF45" s="1" t="s">
        <v>127</v>
      </c>
      <c r="AG45" s="1" t="s">
        <v>764</v>
      </c>
      <c r="AH45" s="1" t="s">
        <v>203</v>
      </c>
      <c r="AI45" s="1" t="s">
        <v>127</v>
      </c>
      <c r="AJ45">
        <v>32</v>
      </c>
      <c r="AK45" s="1" t="s">
        <v>769</v>
      </c>
      <c r="AL45" s="1" t="s">
        <v>172</v>
      </c>
      <c r="AM45">
        <v>2</v>
      </c>
      <c r="AN45">
        <v>5</v>
      </c>
      <c r="AO45" s="1" t="s">
        <v>127</v>
      </c>
      <c r="AP45" s="1" t="s">
        <v>127</v>
      </c>
      <c r="AQ45" s="1" t="s">
        <v>39</v>
      </c>
      <c r="AR45">
        <v>3</v>
      </c>
      <c r="AS45">
        <v>4</v>
      </c>
      <c r="AT45" s="1" t="s">
        <v>127</v>
      </c>
      <c r="AU45" s="1" t="s">
        <v>127</v>
      </c>
      <c r="AV45" s="1" t="s">
        <v>127</v>
      </c>
      <c r="AW45" s="1" t="s">
        <v>45</v>
      </c>
      <c r="AX45" s="1" t="s">
        <v>127</v>
      </c>
      <c r="AY45" s="1" t="s">
        <v>127</v>
      </c>
      <c r="AZ45" s="1" t="s">
        <v>127</v>
      </c>
      <c r="BA45" s="1" t="s">
        <v>127</v>
      </c>
      <c r="BB45" s="1" t="s">
        <v>127</v>
      </c>
      <c r="BC45" s="1" t="s">
        <v>127</v>
      </c>
      <c r="BD45" s="1" t="s">
        <v>127</v>
      </c>
      <c r="BE45" s="1" t="s">
        <v>127</v>
      </c>
      <c r="BF45" s="1" t="s">
        <v>127</v>
      </c>
      <c r="BG45" s="1" t="s">
        <v>127</v>
      </c>
      <c r="BH45" s="1" t="s">
        <v>127</v>
      </c>
      <c r="BI45" s="1" t="s">
        <v>127</v>
      </c>
      <c r="BJ45" s="1" t="s">
        <v>127</v>
      </c>
      <c r="BK45" s="1" t="s">
        <v>58</v>
      </c>
      <c r="BL45" s="1" t="s">
        <v>127</v>
      </c>
      <c r="BM45" s="1" t="s">
        <v>127</v>
      </c>
      <c r="BN45" s="1" t="s">
        <v>127</v>
      </c>
      <c r="BO45" s="1" t="s">
        <v>127</v>
      </c>
      <c r="BP45" s="1" t="s">
        <v>127</v>
      </c>
      <c r="BQ45" s="1" t="s">
        <v>127</v>
      </c>
      <c r="BR45" s="1" t="s">
        <v>127</v>
      </c>
      <c r="BS45" s="1" t="s">
        <v>127</v>
      </c>
      <c r="BT45" s="1" t="s">
        <v>127</v>
      </c>
      <c r="BU45" s="1" t="s">
        <v>127</v>
      </c>
      <c r="BV45" s="1" t="s">
        <v>127</v>
      </c>
      <c r="BW45" s="1" t="s">
        <v>127</v>
      </c>
      <c r="BX45" s="1" t="s">
        <v>70</v>
      </c>
      <c r="BY45" s="1" t="s">
        <v>127</v>
      </c>
      <c r="BZ45" s="1" t="s">
        <v>127</v>
      </c>
      <c r="CA45" s="1" t="s">
        <v>127</v>
      </c>
      <c r="CB45" s="1" t="s">
        <v>127</v>
      </c>
      <c r="CC45" s="1" t="s">
        <v>127</v>
      </c>
      <c r="CD45" s="1" t="s">
        <v>127</v>
      </c>
      <c r="CE45" s="1" t="s">
        <v>127</v>
      </c>
      <c r="CF45" s="1" t="s">
        <v>127</v>
      </c>
      <c r="CG45" s="1" t="s">
        <v>78</v>
      </c>
      <c r="CH45" s="1" t="s">
        <v>127</v>
      </c>
      <c r="CI45" s="1" t="s">
        <v>127</v>
      </c>
      <c r="CJ45" s="1" t="s">
        <v>127</v>
      </c>
      <c r="CK45" s="1" t="s">
        <v>127</v>
      </c>
      <c r="CL45" s="1" t="s">
        <v>127</v>
      </c>
      <c r="CM45" s="1" t="s">
        <v>127</v>
      </c>
      <c r="CN45" s="1" t="s">
        <v>127</v>
      </c>
      <c r="CO45" s="1" t="s">
        <v>770</v>
      </c>
      <c r="CP45" s="1" t="s">
        <v>771</v>
      </c>
      <c r="CQ45" s="1" t="s">
        <v>127</v>
      </c>
      <c r="CR45" s="1" t="s">
        <v>127</v>
      </c>
      <c r="CS45" s="1" t="s">
        <v>127</v>
      </c>
      <c r="CT45" s="1" t="s">
        <v>90</v>
      </c>
      <c r="CU45" s="1" t="s">
        <v>127</v>
      </c>
      <c r="CV45" s="1" t="s">
        <v>127</v>
      </c>
      <c r="CW45" s="1" t="s">
        <v>127</v>
      </c>
      <c r="CX45" s="1" t="s">
        <v>127</v>
      </c>
      <c r="CY45" s="1" t="s">
        <v>127</v>
      </c>
      <c r="CZ45" s="1" t="s">
        <v>127</v>
      </c>
      <c r="DA45" s="1" t="s">
        <v>127</v>
      </c>
      <c r="DB45" s="1" t="s">
        <v>127</v>
      </c>
      <c r="DC45" s="1" t="s">
        <v>98</v>
      </c>
      <c r="DD45" s="1" t="s">
        <v>99</v>
      </c>
      <c r="DE45" s="1" t="s">
        <v>100</v>
      </c>
      <c r="DF45" s="1" t="s">
        <v>101</v>
      </c>
      <c r="DG45" s="1" t="s">
        <v>127</v>
      </c>
      <c r="DH45" s="1" t="s">
        <v>103</v>
      </c>
      <c r="DI45" s="1" t="s">
        <v>127</v>
      </c>
      <c r="DJ45" s="1" t="s">
        <v>105</v>
      </c>
      <c r="DK45" s="1" t="s">
        <v>127</v>
      </c>
      <c r="DL45" s="1" t="s">
        <v>127</v>
      </c>
      <c r="DM45" s="1" t="s">
        <v>127</v>
      </c>
      <c r="DN45" s="1" t="s">
        <v>127</v>
      </c>
      <c r="DO45" s="1" t="s">
        <v>108</v>
      </c>
      <c r="DP45" s="1" t="s">
        <v>109</v>
      </c>
      <c r="DQ45" s="1" t="s">
        <v>127</v>
      </c>
      <c r="DR45" s="1" t="s">
        <v>127</v>
      </c>
      <c r="DS45" s="1" t="s">
        <v>112</v>
      </c>
      <c r="DT45" s="1" t="s">
        <v>127</v>
      </c>
      <c r="DU45" s="1" t="s">
        <v>127</v>
      </c>
      <c r="DV45" s="1" t="s">
        <v>772</v>
      </c>
      <c r="DW45" s="1" t="s">
        <v>127</v>
      </c>
      <c r="DX45" s="1" t="s">
        <v>127</v>
      </c>
      <c r="DY45" s="1" t="s">
        <v>127</v>
      </c>
      <c r="DZ45" s="1" t="s">
        <v>773</v>
      </c>
      <c r="EA45" s="1" t="s">
        <v>774</v>
      </c>
      <c r="EB45" s="1" t="s">
        <v>775</v>
      </c>
    </row>
    <row r="46" spans="1:132" x14ac:dyDescent="0.2">
      <c r="A46" s="1" t="s">
        <v>776</v>
      </c>
      <c r="B46" s="1" t="s">
        <v>777</v>
      </c>
      <c r="C46" s="1" t="s">
        <v>778</v>
      </c>
      <c r="D46" s="1" t="s">
        <v>779</v>
      </c>
      <c r="E46" s="2" t="str">
        <f>HYPERLINK("http://www.utfpr.br","http://www.utfpr.br")</f>
        <v>http://www.utfpr.br</v>
      </c>
      <c r="F46" s="2"/>
      <c r="G46" s="1" t="s">
        <v>780</v>
      </c>
      <c r="H46" s="1" t="s">
        <v>781</v>
      </c>
      <c r="I46" s="1" t="s">
        <v>127</v>
      </c>
      <c r="J46" s="1" t="s">
        <v>150</v>
      </c>
      <c r="K46">
        <v>2016</v>
      </c>
      <c r="L46" s="1" t="s">
        <v>782</v>
      </c>
      <c r="M46" s="1" t="s">
        <v>127</v>
      </c>
      <c r="N46" s="1" t="s">
        <v>127</v>
      </c>
      <c r="O46" s="1" t="s">
        <v>127</v>
      </c>
      <c r="P46" s="1" t="s">
        <v>127</v>
      </c>
      <c r="Q46" s="1" t="s">
        <v>127</v>
      </c>
      <c r="R46" s="1" t="s">
        <v>127</v>
      </c>
      <c r="S46" s="1" t="s">
        <v>127</v>
      </c>
      <c r="T46" s="1" t="s">
        <v>19</v>
      </c>
      <c r="U46" s="1" t="s">
        <v>127</v>
      </c>
      <c r="V46" s="1" t="s">
        <v>127</v>
      </c>
      <c r="W46" s="1" t="s">
        <v>22</v>
      </c>
      <c r="X46" s="1" t="s">
        <v>127</v>
      </c>
      <c r="Y46" s="1" t="s">
        <v>127</v>
      </c>
      <c r="Z46" s="1" t="s">
        <v>127</v>
      </c>
      <c r="AA46" s="1" t="s">
        <v>127</v>
      </c>
      <c r="AB46" s="1" t="s">
        <v>127</v>
      </c>
      <c r="AC46" s="1" t="s">
        <v>130</v>
      </c>
      <c r="AD46" s="1" t="s">
        <v>127</v>
      </c>
      <c r="AE46" s="1" t="s">
        <v>130</v>
      </c>
      <c r="AF46" s="1" t="s">
        <v>127</v>
      </c>
      <c r="AG46" s="1" t="s">
        <v>783</v>
      </c>
      <c r="AH46" s="1" t="s">
        <v>131</v>
      </c>
      <c r="AI46" s="1" t="s">
        <v>127</v>
      </c>
      <c r="AJ46"/>
      <c r="AK46" s="1" t="s">
        <v>784</v>
      </c>
      <c r="AL46" s="1" t="s">
        <v>133</v>
      </c>
      <c r="AM46"/>
      <c r="AN46"/>
      <c r="AO46" s="1" t="s">
        <v>127</v>
      </c>
      <c r="AP46" s="1" t="s">
        <v>127</v>
      </c>
      <c r="AQ46" s="1" t="s">
        <v>39</v>
      </c>
      <c r="AR46"/>
      <c r="AS46">
        <v>0</v>
      </c>
      <c r="AT46" s="1" t="s">
        <v>127</v>
      </c>
      <c r="AU46" s="1" t="s">
        <v>127</v>
      </c>
      <c r="AV46" s="1" t="s">
        <v>127</v>
      </c>
      <c r="AW46" s="1" t="s">
        <v>127</v>
      </c>
      <c r="AX46" s="1" t="s">
        <v>127</v>
      </c>
      <c r="AY46" s="1" t="s">
        <v>127</v>
      </c>
      <c r="AZ46" s="1" t="s">
        <v>127</v>
      </c>
      <c r="BA46" s="1" t="s">
        <v>49</v>
      </c>
      <c r="BB46" s="1" t="s">
        <v>127</v>
      </c>
      <c r="BC46" s="1" t="s">
        <v>127</v>
      </c>
      <c r="BD46" s="1" t="s">
        <v>127</v>
      </c>
      <c r="BE46" s="1" t="s">
        <v>127</v>
      </c>
      <c r="BF46" s="1" t="s">
        <v>127</v>
      </c>
      <c r="BG46" s="1" t="s">
        <v>127</v>
      </c>
      <c r="BH46" s="1" t="s">
        <v>127</v>
      </c>
      <c r="BI46" s="1" t="s">
        <v>127</v>
      </c>
      <c r="BJ46" s="1" t="s">
        <v>57</v>
      </c>
      <c r="BK46" s="1" t="s">
        <v>58</v>
      </c>
      <c r="BL46" s="1" t="s">
        <v>127</v>
      </c>
      <c r="BM46" s="1" t="s">
        <v>127</v>
      </c>
      <c r="BN46" s="1" t="s">
        <v>61</v>
      </c>
      <c r="BO46" s="1" t="s">
        <v>127</v>
      </c>
      <c r="BP46" s="1" t="s">
        <v>127</v>
      </c>
      <c r="BQ46" s="1" t="s">
        <v>127</v>
      </c>
      <c r="BR46" s="1" t="s">
        <v>127</v>
      </c>
      <c r="BS46" s="1" t="s">
        <v>127</v>
      </c>
      <c r="BT46" s="1" t="s">
        <v>127</v>
      </c>
      <c r="BU46" s="1" t="s">
        <v>127</v>
      </c>
      <c r="BV46" s="1" t="s">
        <v>127</v>
      </c>
      <c r="BW46" s="1" t="s">
        <v>127</v>
      </c>
      <c r="BX46" s="1" t="s">
        <v>127</v>
      </c>
      <c r="BY46" s="1" t="s">
        <v>127</v>
      </c>
      <c r="BZ46" s="1" t="s">
        <v>127</v>
      </c>
      <c r="CA46" s="1" t="s">
        <v>127</v>
      </c>
      <c r="CB46" s="1" t="s">
        <v>127</v>
      </c>
      <c r="CC46" s="1" t="s">
        <v>75</v>
      </c>
      <c r="CD46" s="1" t="s">
        <v>127</v>
      </c>
      <c r="CE46" s="1" t="s">
        <v>127</v>
      </c>
      <c r="CF46" s="1" t="s">
        <v>127</v>
      </c>
      <c r="CG46" s="1" t="s">
        <v>127</v>
      </c>
      <c r="CH46" s="1" t="s">
        <v>127</v>
      </c>
      <c r="CI46" s="1" t="s">
        <v>127</v>
      </c>
      <c r="CJ46" s="1" t="s">
        <v>127</v>
      </c>
      <c r="CK46" s="1" t="s">
        <v>127</v>
      </c>
      <c r="CL46" s="1" t="s">
        <v>83</v>
      </c>
      <c r="CM46" s="1" t="s">
        <v>127</v>
      </c>
      <c r="CN46" s="1" t="s">
        <v>127</v>
      </c>
      <c r="CO46" s="1" t="s">
        <v>785</v>
      </c>
      <c r="CP46" s="1" t="s">
        <v>786</v>
      </c>
      <c r="CQ46" s="1" t="s">
        <v>127</v>
      </c>
      <c r="CR46" s="1" t="s">
        <v>127</v>
      </c>
      <c r="CS46" s="1" t="s">
        <v>89</v>
      </c>
      <c r="CT46" s="1" t="s">
        <v>127</v>
      </c>
      <c r="CU46" s="1" t="s">
        <v>127</v>
      </c>
      <c r="CV46" s="1" t="s">
        <v>127</v>
      </c>
      <c r="CW46" s="1" t="s">
        <v>127</v>
      </c>
      <c r="CX46" s="1" t="s">
        <v>127</v>
      </c>
      <c r="CY46" s="1" t="s">
        <v>127</v>
      </c>
      <c r="CZ46" s="1" t="s">
        <v>127</v>
      </c>
      <c r="DA46" s="1" t="s">
        <v>127</v>
      </c>
      <c r="DB46" s="1" t="s">
        <v>127</v>
      </c>
      <c r="DC46" s="1" t="s">
        <v>98</v>
      </c>
      <c r="DD46" s="1" t="s">
        <v>99</v>
      </c>
      <c r="DE46" s="1" t="s">
        <v>100</v>
      </c>
      <c r="DF46" s="1" t="s">
        <v>127</v>
      </c>
      <c r="DG46" s="1" t="s">
        <v>127</v>
      </c>
      <c r="DH46" s="1" t="s">
        <v>127</v>
      </c>
      <c r="DI46" s="1" t="s">
        <v>127</v>
      </c>
      <c r="DJ46" s="1" t="s">
        <v>105</v>
      </c>
      <c r="DK46" s="1" t="s">
        <v>127</v>
      </c>
      <c r="DL46" s="1" t="s">
        <v>127</v>
      </c>
      <c r="DM46" s="1" t="s">
        <v>107</v>
      </c>
      <c r="DN46" s="1" t="s">
        <v>127</v>
      </c>
      <c r="DO46" s="1" t="s">
        <v>108</v>
      </c>
      <c r="DP46" s="1" t="s">
        <v>127</v>
      </c>
      <c r="DQ46" s="1" t="s">
        <v>127</v>
      </c>
      <c r="DR46" s="1" t="s">
        <v>127</v>
      </c>
      <c r="DS46" s="1" t="s">
        <v>127</v>
      </c>
      <c r="DT46" s="1" t="s">
        <v>127</v>
      </c>
      <c r="DU46" s="1" t="s">
        <v>127</v>
      </c>
      <c r="DV46" s="1" t="s">
        <v>787</v>
      </c>
      <c r="DW46" s="1" t="s">
        <v>127</v>
      </c>
      <c r="DX46" s="1" t="s">
        <v>127</v>
      </c>
      <c r="DY46" s="1" t="s">
        <v>127</v>
      </c>
      <c r="DZ46" s="1" t="s">
        <v>788</v>
      </c>
      <c r="EA46" s="1" t="s">
        <v>789</v>
      </c>
      <c r="EB46" s="1" t="s">
        <v>790</v>
      </c>
    </row>
    <row r="47" spans="1:132" x14ac:dyDescent="0.2">
      <c r="A47" s="1" t="s">
        <v>791</v>
      </c>
      <c r="B47" s="1" t="s">
        <v>792</v>
      </c>
      <c r="C47" s="1" t="s">
        <v>793</v>
      </c>
      <c r="D47" s="1" t="s">
        <v>794</v>
      </c>
      <c r="E47" s="2" t="str">
        <f>HYPERLINK("http://www.facebook.com/pedalaitajuba1/","http://www.facebook.com/pedalaitajuba1/")</f>
        <v>http://www.facebook.com/pedalaitajuba1/</v>
      </c>
      <c r="F47" s="2" t="str">
        <f>HYPERLINK("http://www.facebook.com/pedalaitajuba1/","http://www.facebook.com/pedalaitajuba1/")</f>
        <v>http://www.facebook.com/pedalaitajuba1/</v>
      </c>
      <c r="G47" s="1" t="s">
        <v>689</v>
      </c>
      <c r="H47" s="1" t="s">
        <v>795</v>
      </c>
      <c r="I47" s="1" t="s">
        <v>127</v>
      </c>
      <c r="J47" s="1" t="s">
        <v>150</v>
      </c>
      <c r="K47">
        <v>2016</v>
      </c>
      <c r="L47" s="1" t="s">
        <v>796</v>
      </c>
      <c r="M47" s="1" t="s">
        <v>12</v>
      </c>
      <c r="N47" s="1" t="s">
        <v>13</v>
      </c>
      <c r="O47" s="1" t="s">
        <v>127</v>
      </c>
      <c r="P47" s="1" t="s">
        <v>15</v>
      </c>
      <c r="Q47" s="1" t="s">
        <v>127</v>
      </c>
      <c r="R47" s="1" t="s">
        <v>127</v>
      </c>
      <c r="S47" s="1" t="s">
        <v>18</v>
      </c>
      <c r="T47" s="1" t="s">
        <v>19</v>
      </c>
      <c r="U47" s="1" t="s">
        <v>127</v>
      </c>
      <c r="V47" s="1" t="s">
        <v>21</v>
      </c>
      <c r="W47" s="1" t="s">
        <v>22</v>
      </c>
      <c r="X47" s="1" t="s">
        <v>127</v>
      </c>
      <c r="Y47" s="1" t="s">
        <v>127</v>
      </c>
      <c r="Z47" s="1" t="s">
        <v>127</v>
      </c>
      <c r="AA47" s="1" t="s">
        <v>127</v>
      </c>
      <c r="AB47" s="1" t="s">
        <v>127</v>
      </c>
      <c r="AC47" s="1" t="s">
        <v>797</v>
      </c>
      <c r="AD47" s="1" t="s">
        <v>127</v>
      </c>
      <c r="AE47" s="1" t="s">
        <v>355</v>
      </c>
      <c r="AF47" s="1" t="s">
        <v>127</v>
      </c>
      <c r="AG47" s="1" t="s">
        <v>798</v>
      </c>
      <c r="AH47" s="1" t="s">
        <v>203</v>
      </c>
      <c r="AI47" s="1" t="s">
        <v>127</v>
      </c>
      <c r="AJ47">
        <v>28</v>
      </c>
      <c r="AK47" s="1" t="s">
        <v>799</v>
      </c>
      <c r="AL47" s="1" t="s">
        <v>172</v>
      </c>
      <c r="AM47">
        <v>3</v>
      </c>
      <c r="AN47">
        <v>6</v>
      </c>
      <c r="AO47" s="1" t="s">
        <v>127</v>
      </c>
      <c r="AP47" s="1" t="s">
        <v>127</v>
      </c>
      <c r="AQ47" s="1" t="s">
        <v>39</v>
      </c>
      <c r="AR47">
        <v>10</v>
      </c>
      <c r="AS47">
        <v>4</v>
      </c>
      <c r="AT47" s="1" t="s">
        <v>127</v>
      </c>
      <c r="AU47" s="1" t="s">
        <v>127</v>
      </c>
      <c r="AV47" s="1" t="s">
        <v>127</v>
      </c>
      <c r="AW47" s="1" t="s">
        <v>127</v>
      </c>
      <c r="AX47" s="1" t="s">
        <v>127</v>
      </c>
      <c r="AY47" s="1" t="s">
        <v>127</v>
      </c>
      <c r="AZ47" s="1" t="s">
        <v>127</v>
      </c>
      <c r="BA47" s="1" t="s">
        <v>127</v>
      </c>
      <c r="BB47" s="1" t="s">
        <v>127</v>
      </c>
      <c r="BC47" s="1" t="s">
        <v>127</v>
      </c>
      <c r="BD47" s="1" t="s">
        <v>52</v>
      </c>
      <c r="BE47" s="1" t="s">
        <v>53</v>
      </c>
      <c r="BF47" s="1" t="s">
        <v>54</v>
      </c>
      <c r="BG47" s="1" t="s">
        <v>127</v>
      </c>
      <c r="BH47" s="1" t="s">
        <v>55</v>
      </c>
      <c r="BI47" s="1" t="s">
        <v>56</v>
      </c>
      <c r="BJ47" s="1" t="s">
        <v>127</v>
      </c>
      <c r="BK47" s="1" t="s">
        <v>58</v>
      </c>
      <c r="BL47" s="1" t="s">
        <v>127</v>
      </c>
      <c r="BM47" s="1" t="s">
        <v>60</v>
      </c>
      <c r="BN47" s="1" t="s">
        <v>61</v>
      </c>
      <c r="BO47" s="1" t="s">
        <v>62</v>
      </c>
      <c r="BP47" s="1" t="s">
        <v>63</v>
      </c>
      <c r="BQ47" s="1" t="s">
        <v>127</v>
      </c>
      <c r="BR47" s="1" t="s">
        <v>127</v>
      </c>
      <c r="BS47" s="1" t="s">
        <v>127</v>
      </c>
      <c r="BT47" s="1" t="s">
        <v>67</v>
      </c>
      <c r="BU47" s="1" t="s">
        <v>127</v>
      </c>
      <c r="BV47" s="1" t="s">
        <v>127</v>
      </c>
      <c r="BW47" s="1" t="s">
        <v>69</v>
      </c>
      <c r="BX47" s="1" t="s">
        <v>127</v>
      </c>
      <c r="BY47" s="1" t="s">
        <v>71</v>
      </c>
      <c r="BZ47" s="1" t="s">
        <v>127</v>
      </c>
      <c r="CA47" s="1" t="s">
        <v>127</v>
      </c>
      <c r="CB47" s="1" t="s">
        <v>74</v>
      </c>
      <c r="CC47" s="1" t="s">
        <v>127</v>
      </c>
      <c r="CD47" s="1" t="s">
        <v>127</v>
      </c>
      <c r="CE47" s="1" t="s">
        <v>127</v>
      </c>
      <c r="CF47" s="1" t="s">
        <v>127</v>
      </c>
      <c r="CG47" s="1" t="s">
        <v>78</v>
      </c>
      <c r="CH47" s="1" t="s">
        <v>127</v>
      </c>
      <c r="CI47" s="1" t="s">
        <v>127</v>
      </c>
      <c r="CJ47" s="1" t="s">
        <v>127</v>
      </c>
      <c r="CK47" s="1" t="s">
        <v>82</v>
      </c>
      <c r="CL47" s="1" t="s">
        <v>83</v>
      </c>
      <c r="CM47" s="1" t="s">
        <v>84</v>
      </c>
      <c r="CN47" s="1" t="s">
        <v>127</v>
      </c>
      <c r="CO47" s="1" t="s">
        <v>800</v>
      </c>
      <c r="CP47" s="1" t="s">
        <v>801</v>
      </c>
      <c r="CQ47" s="1" t="s">
        <v>127</v>
      </c>
      <c r="CR47" s="1" t="s">
        <v>127</v>
      </c>
      <c r="CS47" s="1" t="s">
        <v>89</v>
      </c>
      <c r="CT47" s="1" t="s">
        <v>127</v>
      </c>
      <c r="CU47" s="1" t="s">
        <v>91</v>
      </c>
      <c r="CV47" s="1" t="s">
        <v>92</v>
      </c>
      <c r="CW47" s="1" t="s">
        <v>93</v>
      </c>
      <c r="CX47" s="1" t="s">
        <v>127</v>
      </c>
      <c r="CY47" s="1" t="s">
        <v>127</v>
      </c>
      <c r="CZ47" s="1" t="s">
        <v>96</v>
      </c>
      <c r="DA47" s="1" t="s">
        <v>127</v>
      </c>
      <c r="DB47" s="1" t="s">
        <v>127</v>
      </c>
      <c r="DC47" s="1" t="s">
        <v>98</v>
      </c>
      <c r="DD47" s="1" t="s">
        <v>127</v>
      </c>
      <c r="DE47" s="1" t="s">
        <v>127</v>
      </c>
      <c r="DF47" s="1" t="s">
        <v>101</v>
      </c>
      <c r="DG47" s="1" t="s">
        <v>127</v>
      </c>
      <c r="DH47" s="1" t="s">
        <v>127</v>
      </c>
      <c r="DI47" s="1" t="s">
        <v>104</v>
      </c>
      <c r="DJ47" s="1" t="s">
        <v>105</v>
      </c>
      <c r="DK47" s="1" t="s">
        <v>127</v>
      </c>
      <c r="DL47" s="1" t="s">
        <v>127</v>
      </c>
      <c r="DM47" s="1" t="s">
        <v>107</v>
      </c>
      <c r="DN47" s="1" t="s">
        <v>127</v>
      </c>
      <c r="DO47" s="1" t="s">
        <v>127</v>
      </c>
      <c r="DP47" s="1" t="s">
        <v>109</v>
      </c>
      <c r="DQ47" s="1" t="s">
        <v>127</v>
      </c>
      <c r="DR47" s="1" t="s">
        <v>127</v>
      </c>
      <c r="DS47" s="1" t="s">
        <v>112</v>
      </c>
      <c r="DT47" s="1" t="s">
        <v>127</v>
      </c>
      <c r="DU47" s="1" t="s">
        <v>127</v>
      </c>
      <c r="DV47" s="1" t="s">
        <v>802</v>
      </c>
      <c r="DW47" s="1" t="s">
        <v>803</v>
      </c>
      <c r="DX47" s="1" t="s">
        <v>804</v>
      </c>
      <c r="DY47" s="1" t="s">
        <v>127</v>
      </c>
      <c r="DZ47" s="1" t="s">
        <v>805</v>
      </c>
      <c r="EA47" s="1" t="s">
        <v>806</v>
      </c>
      <c r="EB47" s="1" t="s">
        <v>807</v>
      </c>
    </row>
    <row r="48" spans="1:132" x14ac:dyDescent="0.2">
      <c r="A48" s="1" t="s">
        <v>808</v>
      </c>
      <c r="B48" s="1" t="s">
        <v>809</v>
      </c>
      <c r="C48" s="1" t="s">
        <v>810</v>
      </c>
      <c r="D48" s="1" t="s">
        <v>811</v>
      </c>
      <c r="E48" s="2" t="str">
        <f>HYPERLINK("http://www.rodasdapaz.org.br","http://www.rodasdapaz.org.br")</f>
        <v>http://www.rodasdapaz.org.br</v>
      </c>
      <c r="F48" s="2" t="str">
        <f>HYPERLINK("https://www.facebook.com/rodasdapaz","https://www.facebook.com/rodasdapaz")</f>
        <v>https://www.facebook.com/rodasdapaz</v>
      </c>
      <c r="G48" s="1" t="s">
        <v>549</v>
      </c>
      <c r="H48" s="1" t="s">
        <v>550</v>
      </c>
      <c r="I48" s="1" t="s">
        <v>812</v>
      </c>
      <c r="J48" s="1" t="s">
        <v>128</v>
      </c>
      <c r="K48">
        <v>2003</v>
      </c>
      <c r="L48" s="1" t="s">
        <v>813</v>
      </c>
      <c r="M48" s="1" t="s">
        <v>12</v>
      </c>
      <c r="N48" s="1" t="s">
        <v>127</v>
      </c>
      <c r="O48" s="1" t="s">
        <v>127</v>
      </c>
      <c r="P48" s="1" t="s">
        <v>15</v>
      </c>
      <c r="Q48" s="1" t="s">
        <v>127</v>
      </c>
      <c r="R48" s="1" t="s">
        <v>127</v>
      </c>
      <c r="S48" s="1" t="s">
        <v>18</v>
      </c>
      <c r="T48" s="1" t="s">
        <v>127</v>
      </c>
      <c r="U48" s="1" t="s">
        <v>127</v>
      </c>
      <c r="V48" s="1" t="s">
        <v>21</v>
      </c>
      <c r="W48" s="1" t="s">
        <v>22</v>
      </c>
      <c r="X48" s="1" t="s">
        <v>23</v>
      </c>
      <c r="Y48" s="1" t="s">
        <v>127</v>
      </c>
      <c r="Z48" s="1" t="s">
        <v>127</v>
      </c>
      <c r="AA48" s="1" t="s">
        <v>127</v>
      </c>
      <c r="AB48" s="1" t="s">
        <v>127</v>
      </c>
      <c r="AC48" s="1" t="s">
        <v>127</v>
      </c>
      <c r="AD48" s="1" t="s">
        <v>814</v>
      </c>
      <c r="AE48" s="1" t="s">
        <v>222</v>
      </c>
      <c r="AF48" s="1" t="s">
        <v>127</v>
      </c>
      <c r="AG48" s="1" t="s">
        <v>815</v>
      </c>
      <c r="AH48" s="1" t="s">
        <v>131</v>
      </c>
      <c r="AI48" s="1" t="s">
        <v>127</v>
      </c>
      <c r="AJ48">
        <v>35</v>
      </c>
      <c r="AK48" s="1" t="s">
        <v>816</v>
      </c>
      <c r="AL48" s="1" t="s">
        <v>172</v>
      </c>
      <c r="AM48">
        <v>4</v>
      </c>
      <c r="AN48">
        <v>10</v>
      </c>
      <c r="AO48" s="1" t="s">
        <v>127</v>
      </c>
      <c r="AP48" s="1" t="s">
        <v>127</v>
      </c>
      <c r="AQ48" s="1" t="s">
        <v>39</v>
      </c>
      <c r="AR48">
        <v>5</v>
      </c>
      <c r="AS48">
        <v>60</v>
      </c>
      <c r="AT48" s="1" t="s">
        <v>127</v>
      </c>
      <c r="AU48" s="1" t="s">
        <v>127</v>
      </c>
      <c r="AV48" s="1" t="s">
        <v>44</v>
      </c>
      <c r="AW48" s="1" t="s">
        <v>45</v>
      </c>
      <c r="AX48" s="1" t="s">
        <v>46</v>
      </c>
      <c r="AY48" s="1" t="s">
        <v>127</v>
      </c>
      <c r="AZ48" s="1" t="s">
        <v>127</v>
      </c>
      <c r="BA48" s="1" t="s">
        <v>127</v>
      </c>
      <c r="BB48" s="1" t="s">
        <v>50</v>
      </c>
      <c r="BC48" s="1" t="s">
        <v>127</v>
      </c>
      <c r="BD48" s="1" t="s">
        <v>52</v>
      </c>
      <c r="BE48" s="1" t="s">
        <v>53</v>
      </c>
      <c r="BF48" s="1" t="s">
        <v>127</v>
      </c>
      <c r="BG48" s="1" t="s">
        <v>127</v>
      </c>
      <c r="BH48" s="1" t="s">
        <v>127</v>
      </c>
      <c r="BI48" s="1" t="s">
        <v>127</v>
      </c>
      <c r="BJ48" s="1" t="s">
        <v>57</v>
      </c>
      <c r="BK48" s="1" t="s">
        <v>58</v>
      </c>
      <c r="BL48" s="1" t="s">
        <v>127</v>
      </c>
      <c r="BM48" s="1" t="s">
        <v>127</v>
      </c>
      <c r="BN48" s="1" t="s">
        <v>127</v>
      </c>
      <c r="BO48" s="1" t="s">
        <v>127</v>
      </c>
      <c r="BP48" s="1" t="s">
        <v>127</v>
      </c>
      <c r="BQ48" s="1" t="s">
        <v>64</v>
      </c>
      <c r="BR48" s="1" t="s">
        <v>127</v>
      </c>
      <c r="BS48" s="1" t="s">
        <v>66</v>
      </c>
      <c r="BT48" s="1" t="s">
        <v>127</v>
      </c>
      <c r="BU48" s="1" t="s">
        <v>127</v>
      </c>
      <c r="BV48" s="1" t="s">
        <v>127</v>
      </c>
      <c r="BW48" s="1" t="s">
        <v>69</v>
      </c>
      <c r="BX48" s="1" t="s">
        <v>127</v>
      </c>
      <c r="BY48" s="1" t="s">
        <v>71</v>
      </c>
      <c r="BZ48" s="1" t="s">
        <v>72</v>
      </c>
      <c r="CA48" s="1" t="s">
        <v>127</v>
      </c>
      <c r="CB48" s="1" t="s">
        <v>127</v>
      </c>
      <c r="CC48" s="1" t="s">
        <v>127</v>
      </c>
      <c r="CD48" s="1" t="s">
        <v>127</v>
      </c>
      <c r="CE48" s="1" t="s">
        <v>127</v>
      </c>
      <c r="CF48" s="1" t="s">
        <v>817</v>
      </c>
      <c r="CG48" s="1" t="s">
        <v>78</v>
      </c>
      <c r="CH48" s="1" t="s">
        <v>79</v>
      </c>
      <c r="CI48" s="1" t="s">
        <v>127</v>
      </c>
      <c r="CJ48" s="1" t="s">
        <v>81</v>
      </c>
      <c r="CK48" s="1" t="s">
        <v>82</v>
      </c>
      <c r="CL48" s="1" t="s">
        <v>83</v>
      </c>
      <c r="CM48" s="1" t="s">
        <v>127</v>
      </c>
      <c r="CN48" s="1" t="s">
        <v>127</v>
      </c>
      <c r="CO48" s="1" t="s">
        <v>818</v>
      </c>
      <c r="CP48" s="1" t="s">
        <v>819</v>
      </c>
      <c r="CQ48" s="1" t="s">
        <v>127</v>
      </c>
      <c r="CR48" s="1" t="s">
        <v>88</v>
      </c>
      <c r="CS48" s="1" t="s">
        <v>127</v>
      </c>
      <c r="CT48" s="1" t="s">
        <v>127</v>
      </c>
      <c r="CU48" s="1" t="s">
        <v>91</v>
      </c>
      <c r="CV48" s="1" t="s">
        <v>127</v>
      </c>
      <c r="CW48" s="1" t="s">
        <v>127</v>
      </c>
      <c r="CX48" s="1" t="s">
        <v>94</v>
      </c>
      <c r="CY48" s="1" t="s">
        <v>127</v>
      </c>
      <c r="CZ48" s="1" t="s">
        <v>96</v>
      </c>
      <c r="DA48" s="1" t="s">
        <v>127</v>
      </c>
      <c r="DB48" s="1" t="s">
        <v>127</v>
      </c>
      <c r="DC48" s="1" t="s">
        <v>98</v>
      </c>
      <c r="DD48" s="1" t="s">
        <v>99</v>
      </c>
      <c r="DE48" s="1" t="s">
        <v>127</v>
      </c>
      <c r="DF48" s="1" t="s">
        <v>127</v>
      </c>
      <c r="DG48" s="1" t="s">
        <v>102</v>
      </c>
      <c r="DH48" s="1" t="s">
        <v>127</v>
      </c>
      <c r="DI48" s="1" t="s">
        <v>104</v>
      </c>
      <c r="DJ48" s="1" t="s">
        <v>105</v>
      </c>
      <c r="DK48" s="1" t="s">
        <v>127</v>
      </c>
      <c r="DL48" s="1" t="s">
        <v>106</v>
      </c>
      <c r="DM48" s="1" t="s">
        <v>107</v>
      </c>
      <c r="DN48" s="1" t="s">
        <v>127</v>
      </c>
      <c r="DO48" s="1" t="s">
        <v>108</v>
      </c>
      <c r="DP48" s="1" t="s">
        <v>109</v>
      </c>
      <c r="DQ48" s="1" t="s">
        <v>127</v>
      </c>
      <c r="DR48" s="1" t="s">
        <v>127</v>
      </c>
      <c r="DS48" s="1" t="s">
        <v>112</v>
      </c>
      <c r="DT48" s="1" t="s">
        <v>127</v>
      </c>
      <c r="DU48" s="1" t="s">
        <v>127</v>
      </c>
      <c r="DV48" s="1" t="s">
        <v>820</v>
      </c>
      <c r="DW48" s="1" t="s">
        <v>821</v>
      </c>
      <c r="DX48" s="1" t="s">
        <v>822</v>
      </c>
      <c r="DY48" s="1" t="s">
        <v>823</v>
      </c>
      <c r="DZ48" s="1" t="s">
        <v>824</v>
      </c>
      <c r="EA48" s="1" t="s">
        <v>825</v>
      </c>
      <c r="EB48" s="1" t="s">
        <v>826</v>
      </c>
    </row>
    <row r="49" spans="1:132" x14ac:dyDescent="0.2">
      <c r="A49" s="1" t="s">
        <v>827</v>
      </c>
      <c r="B49" s="1" t="s">
        <v>828</v>
      </c>
      <c r="C49" s="1" t="s">
        <v>829</v>
      </c>
      <c r="D49" s="1" t="s">
        <v>830</v>
      </c>
      <c r="E49" s="2" t="str">
        <f>HYPERLINK("http://www.observatoriodorecife.org.br/olhe-pelo-recife/","http://www.observatoriodorecife.org.br/olhe-pelo-recife/")</f>
        <v>http://www.observatoriodorecife.org.br/olhe-pelo-recife/</v>
      </c>
      <c r="F49" s="2"/>
      <c r="G49" s="1" t="s">
        <v>286</v>
      </c>
      <c r="H49" s="1" t="s">
        <v>287</v>
      </c>
      <c r="I49" s="1" t="s">
        <v>127</v>
      </c>
      <c r="J49" s="1" t="s">
        <v>187</v>
      </c>
      <c r="K49">
        <v>2016</v>
      </c>
      <c r="L49" s="1" t="s">
        <v>831</v>
      </c>
      <c r="M49" s="1" t="s">
        <v>127</v>
      </c>
      <c r="N49" s="1" t="s">
        <v>13</v>
      </c>
      <c r="O49" s="1" t="s">
        <v>127</v>
      </c>
      <c r="P49" s="1" t="s">
        <v>127</v>
      </c>
      <c r="Q49" s="1" t="s">
        <v>127</v>
      </c>
      <c r="R49" s="1" t="s">
        <v>127</v>
      </c>
      <c r="S49" s="1" t="s">
        <v>18</v>
      </c>
      <c r="T49" s="1" t="s">
        <v>127</v>
      </c>
      <c r="U49" s="1" t="s">
        <v>127</v>
      </c>
      <c r="V49" s="1" t="s">
        <v>127</v>
      </c>
      <c r="W49" s="1" t="s">
        <v>22</v>
      </c>
      <c r="X49" s="1" t="s">
        <v>127</v>
      </c>
      <c r="Y49" s="1" t="s">
        <v>127</v>
      </c>
      <c r="Z49" s="1" t="s">
        <v>127</v>
      </c>
      <c r="AA49" s="1" t="s">
        <v>127</v>
      </c>
      <c r="AB49" s="1" t="s">
        <v>127</v>
      </c>
      <c r="AC49" s="1" t="s">
        <v>256</v>
      </c>
      <c r="AD49" s="1" t="s">
        <v>127</v>
      </c>
      <c r="AE49" s="1" t="s">
        <v>256</v>
      </c>
      <c r="AF49" s="1" t="s">
        <v>127</v>
      </c>
      <c r="AG49" s="1" t="s">
        <v>832</v>
      </c>
      <c r="AH49" s="1" t="s">
        <v>131</v>
      </c>
      <c r="AI49" s="1" t="s">
        <v>127</v>
      </c>
      <c r="AJ49">
        <v>60</v>
      </c>
      <c r="AK49" s="1" t="s">
        <v>369</v>
      </c>
      <c r="AL49" s="1" t="s">
        <v>133</v>
      </c>
      <c r="AM49">
        <v>1</v>
      </c>
      <c r="AN49">
        <v>30</v>
      </c>
      <c r="AO49" s="1" t="s">
        <v>127</v>
      </c>
      <c r="AP49" s="1" t="s">
        <v>127</v>
      </c>
      <c r="AQ49" s="1" t="s">
        <v>39</v>
      </c>
      <c r="AR49">
        <v>50</v>
      </c>
      <c r="AS49">
        <v>50</v>
      </c>
      <c r="AT49" s="1" t="s">
        <v>127</v>
      </c>
      <c r="AU49" s="1" t="s">
        <v>127</v>
      </c>
      <c r="AV49" s="1" t="s">
        <v>127</v>
      </c>
      <c r="AW49" s="1" t="s">
        <v>127</v>
      </c>
      <c r="AX49" s="1" t="s">
        <v>127</v>
      </c>
      <c r="AY49" s="1" t="s">
        <v>127</v>
      </c>
      <c r="AZ49" s="1" t="s">
        <v>127</v>
      </c>
      <c r="BA49" s="1" t="s">
        <v>127</v>
      </c>
      <c r="BB49" s="1" t="s">
        <v>127</v>
      </c>
      <c r="BC49" s="1" t="s">
        <v>127</v>
      </c>
      <c r="BD49" s="1" t="s">
        <v>52</v>
      </c>
      <c r="BE49" s="1" t="s">
        <v>127</v>
      </c>
      <c r="BF49" s="1" t="s">
        <v>127</v>
      </c>
      <c r="BG49" s="1" t="s">
        <v>127</v>
      </c>
      <c r="BH49" s="1" t="s">
        <v>127</v>
      </c>
      <c r="BI49" s="1" t="s">
        <v>127</v>
      </c>
      <c r="BJ49" s="1" t="s">
        <v>57</v>
      </c>
      <c r="BK49" s="1" t="s">
        <v>127</v>
      </c>
      <c r="BL49" s="1" t="s">
        <v>127</v>
      </c>
      <c r="BM49" s="1" t="s">
        <v>127</v>
      </c>
      <c r="BN49" s="1" t="s">
        <v>127</v>
      </c>
      <c r="BO49" s="1" t="s">
        <v>127</v>
      </c>
      <c r="BP49" s="1" t="s">
        <v>127</v>
      </c>
      <c r="BQ49" s="1" t="s">
        <v>127</v>
      </c>
      <c r="BR49" s="1" t="s">
        <v>127</v>
      </c>
      <c r="BS49" s="1" t="s">
        <v>127</v>
      </c>
      <c r="BT49" s="1" t="s">
        <v>127</v>
      </c>
      <c r="BU49" s="1" t="s">
        <v>127</v>
      </c>
      <c r="BV49" s="1" t="s">
        <v>127</v>
      </c>
      <c r="BW49" s="1" t="s">
        <v>127</v>
      </c>
      <c r="BX49" s="1" t="s">
        <v>127</v>
      </c>
      <c r="BY49" s="1" t="s">
        <v>71</v>
      </c>
      <c r="BZ49" s="1" t="s">
        <v>127</v>
      </c>
      <c r="CA49" s="1" t="s">
        <v>127</v>
      </c>
      <c r="CB49" s="1" t="s">
        <v>74</v>
      </c>
      <c r="CC49" s="1" t="s">
        <v>75</v>
      </c>
      <c r="CD49" s="1" t="s">
        <v>127</v>
      </c>
      <c r="CE49" s="1" t="s">
        <v>127</v>
      </c>
      <c r="CF49" s="1" t="s">
        <v>127</v>
      </c>
      <c r="CG49" s="1" t="s">
        <v>78</v>
      </c>
      <c r="CH49" s="1" t="s">
        <v>79</v>
      </c>
      <c r="CI49" s="1" t="s">
        <v>127</v>
      </c>
      <c r="CJ49" s="1" t="s">
        <v>127</v>
      </c>
      <c r="CK49" s="1" t="s">
        <v>82</v>
      </c>
      <c r="CL49" s="1" t="s">
        <v>127</v>
      </c>
      <c r="CM49" s="1" t="s">
        <v>127</v>
      </c>
      <c r="CN49" s="1" t="s">
        <v>127</v>
      </c>
      <c r="CO49" s="1" t="s">
        <v>833</v>
      </c>
      <c r="CP49" s="1" t="s">
        <v>127</v>
      </c>
      <c r="CQ49" s="1" t="s">
        <v>87</v>
      </c>
      <c r="CR49" s="1" t="s">
        <v>127</v>
      </c>
      <c r="CS49" s="1" t="s">
        <v>89</v>
      </c>
      <c r="CT49" s="1" t="s">
        <v>127</v>
      </c>
      <c r="CU49" s="1" t="s">
        <v>127</v>
      </c>
      <c r="CV49" s="1" t="s">
        <v>127</v>
      </c>
      <c r="CW49" s="1" t="s">
        <v>127</v>
      </c>
      <c r="CX49" s="1" t="s">
        <v>127</v>
      </c>
      <c r="CY49" s="1" t="s">
        <v>127</v>
      </c>
      <c r="CZ49" s="1" t="s">
        <v>96</v>
      </c>
      <c r="DA49" s="1" t="s">
        <v>127</v>
      </c>
      <c r="DB49" s="1" t="s">
        <v>127</v>
      </c>
      <c r="DC49" s="1" t="s">
        <v>127</v>
      </c>
      <c r="DD49" s="1" t="s">
        <v>99</v>
      </c>
      <c r="DE49" s="1" t="s">
        <v>127</v>
      </c>
      <c r="DF49" s="1" t="s">
        <v>101</v>
      </c>
      <c r="DG49" s="1" t="s">
        <v>102</v>
      </c>
      <c r="DH49" s="1" t="s">
        <v>103</v>
      </c>
      <c r="DI49" s="1" t="s">
        <v>127</v>
      </c>
      <c r="DJ49" s="1" t="s">
        <v>105</v>
      </c>
      <c r="DK49" s="1" t="s">
        <v>127</v>
      </c>
      <c r="DL49" s="1" t="s">
        <v>127</v>
      </c>
      <c r="DM49" s="1" t="s">
        <v>107</v>
      </c>
      <c r="DN49" s="1" t="s">
        <v>127</v>
      </c>
      <c r="DO49" s="1" t="s">
        <v>127</v>
      </c>
      <c r="DP49" s="1" t="s">
        <v>127</v>
      </c>
      <c r="DQ49" s="1" t="s">
        <v>127</v>
      </c>
      <c r="DR49" s="1" t="s">
        <v>111</v>
      </c>
      <c r="DS49" s="1" t="s">
        <v>127</v>
      </c>
      <c r="DT49" s="1" t="s">
        <v>127</v>
      </c>
      <c r="DU49" s="1" t="s">
        <v>127</v>
      </c>
      <c r="DV49" s="1" t="s">
        <v>834</v>
      </c>
      <c r="DW49" s="1" t="s">
        <v>835</v>
      </c>
      <c r="DX49" s="1" t="s">
        <v>836</v>
      </c>
      <c r="DY49" s="1" t="s">
        <v>127</v>
      </c>
      <c r="DZ49" s="1" t="s">
        <v>837</v>
      </c>
      <c r="EA49" s="1" t="s">
        <v>838</v>
      </c>
      <c r="EB49" s="1" t="s">
        <v>839</v>
      </c>
    </row>
    <row r="50" spans="1:132" x14ac:dyDescent="0.2">
      <c r="A50" s="1" t="s">
        <v>840</v>
      </c>
      <c r="B50" s="1" t="s">
        <v>841</v>
      </c>
      <c r="C50" s="1" t="s">
        <v>842</v>
      </c>
      <c r="D50" s="1" t="s">
        <v>843</v>
      </c>
      <c r="E50" s="2" t="str">
        <f>HYPERLINK("http://www.spurbanismo.sp.gov.br/","http://www.spurbanismo.sp.gov.br/")</f>
        <v>http://www.spurbanismo.sp.gov.br/</v>
      </c>
      <c r="F50" s="2" t="str">
        <f>HYPERLINK("http://","http://")</f>
        <v>http://</v>
      </c>
      <c r="G50" s="1" t="s">
        <v>185</v>
      </c>
      <c r="H50" s="1" t="s">
        <v>186</v>
      </c>
      <c r="I50" s="1" t="s">
        <v>127</v>
      </c>
      <c r="J50" s="1" t="s">
        <v>128</v>
      </c>
      <c r="K50">
        <v>1971</v>
      </c>
      <c r="L50" s="1" t="s">
        <v>844</v>
      </c>
      <c r="M50" s="1" t="s">
        <v>12</v>
      </c>
      <c r="N50" s="1" t="s">
        <v>127</v>
      </c>
      <c r="O50" s="1" t="s">
        <v>127</v>
      </c>
      <c r="P50" s="1" t="s">
        <v>127</v>
      </c>
      <c r="Q50" s="1" t="s">
        <v>127</v>
      </c>
      <c r="R50" s="1" t="s">
        <v>127</v>
      </c>
      <c r="S50" s="1" t="s">
        <v>18</v>
      </c>
      <c r="T50" s="1" t="s">
        <v>127</v>
      </c>
      <c r="U50" s="1" t="s">
        <v>127</v>
      </c>
      <c r="V50" s="1" t="s">
        <v>21</v>
      </c>
      <c r="W50" s="1" t="s">
        <v>22</v>
      </c>
      <c r="X50" s="1" t="s">
        <v>127</v>
      </c>
      <c r="Y50" s="1" t="s">
        <v>127</v>
      </c>
      <c r="Z50" s="1" t="s">
        <v>127</v>
      </c>
      <c r="AA50" s="1" t="s">
        <v>127</v>
      </c>
      <c r="AB50" s="1" t="s">
        <v>127</v>
      </c>
      <c r="AC50" s="1" t="s">
        <v>127</v>
      </c>
      <c r="AD50" s="1" t="s">
        <v>845</v>
      </c>
      <c r="AE50" s="1" t="s">
        <v>127</v>
      </c>
      <c r="AF50" s="1" t="s">
        <v>845</v>
      </c>
      <c r="AG50" s="1" t="s">
        <v>841</v>
      </c>
      <c r="AH50" s="1" t="s">
        <v>203</v>
      </c>
      <c r="AI50" s="1" t="s">
        <v>127</v>
      </c>
      <c r="AJ50">
        <v>50</v>
      </c>
      <c r="AK50" s="1" t="s">
        <v>369</v>
      </c>
      <c r="AL50" s="1" t="s">
        <v>172</v>
      </c>
      <c r="AM50">
        <v>20</v>
      </c>
      <c r="AN50">
        <v>10</v>
      </c>
      <c r="AO50" s="1" t="s">
        <v>37</v>
      </c>
      <c r="AP50" s="1" t="s">
        <v>127</v>
      </c>
      <c r="AQ50" s="1" t="s">
        <v>127</v>
      </c>
      <c r="AR50">
        <v>0</v>
      </c>
      <c r="AS50">
        <v>0</v>
      </c>
      <c r="AT50" s="1" t="s">
        <v>127</v>
      </c>
      <c r="AU50" s="1" t="s">
        <v>127</v>
      </c>
      <c r="AV50" s="1" t="s">
        <v>127</v>
      </c>
      <c r="AW50" s="1" t="s">
        <v>127</v>
      </c>
      <c r="AX50" s="1" t="s">
        <v>127</v>
      </c>
      <c r="AY50" s="1" t="s">
        <v>127</v>
      </c>
      <c r="AZ50" s="1" t="s">
        <v>127</v>
      </c>
      <c r="BA50" s="1" t="s">
        <v>49</v>
      </c>
      <c r="BB50" s="1" t="s">
        <v>127</v>
      </c>
      <c r="BC50" s="1" t="s">
        <v>127</v>
      </c>
      <c r="BD50" s="1" t="s">
        <v>127</v>
      </c>
      <c r="BE50" s="1" t="s">
        <v>127</v>
      </c>
      <c r="BF50" s="1" t="s">
        <v>127</v>
      </c>
      <c r="BG50" s="1" t="s">
        <v>127</v>
      </c>
      <c r="BH50" s="1" t="s">
        <v>55</v>
      </c>
      <c r="BI50" s="1" t="s">
        <v>56</v>
      </c>
      <c r="BJ50" s="1" t="s">
        <v>127</v>
      </c>
      <c r="BK50" s="1" t="s">
        <v>127</v>
      </c>
      <c r="BL50" s="1" t="s">
        <v>127</v>
      </c>
      <c r="BM50" s="1" t="s">
        <v>127</v>
      </c>
      <c r="BN50" s="1" t="s">
        <v>127</v>
      </c>
      <c r="BO50" s="1" t="s">
        <v>127</v>
      </c>
      <c r="BP50" s="1" t="s">
        <v>127</v>
      </c>
      <c r="BQ50" s="1" t="s">
        <v>64</v>
      </c>
      <c r="BR50" s="1" t="s">
        <v>127</v>
      </c>
      <c r="BS50" s="1" t="s">
        <v>127</v>
      </c>
      <c r="BT50" s="1" t="s">
        <v>127</v>
      </c>
      <c r="BU50" s="1" t="s">
        <v>127</v>
      </c>
      <c r="BV50" s="1" t="s">
        <v>127</v>
      </c>
      <c r="BW50" s="1" t="s">
        <v>69</v>
      </c>
      <c r="BX50" s="1" t="s">
        <v>127</v>
      </c>
      <c r="BY50" s="1" t="s">
        <v>71</v>
      </c>
      <c r="BZ50" s="1" t="s">
        <v>127</v>
      </c>
      <c r="CA50" s="1" t="s">
        <v>73</v>
      </c>
      <c r="CB50" s="1" t="s">
        <v>74</v>
      </c>
      <c r="CC50" s="1" t="s">
        <v>127</v>
      </c>
      <c r="CD50" s="1" t="s">
        <v>76</v>
      </c>
      <c r="CE50" s="1" t="s">
        <v>127</v>
      </c>
      <c r="CF50" s="1" t="s">
        <v>127</v>
      </c>
      <c r="CG50" s="1" t="s">
        <v>127</v>
      </c>
      <c r="CH50" s="1" t="s">
        <v>127</v>
      </c>
      <c r="CI50" s="1" t="s">
        <v>80</v>
      </c>
      <c r="CJ50" s="1" t="s">
        <v>81</v>
      </c>
      <c r="CK50" s="1" t="s">
        <v>127</v>
      </c>
      <c r="CL50" s="1" t="s">
        <v>83</v>
      </c>
      <c r="CM50" s="1" t="s">
        <v>84</v>
      </c>
      <c r="CN50" s="1" t="s">
        <v>127</v>
      </c>
      <c r="CO50" s="1" t="s">
        <v>846</v>
      </c>
      <c r="CP50" s="1" t="s">
        <v>847</v>
      </c>
      <c r="CQ50" s="1" t="s">
        <v>127</v>
      </c>
      <c r="CR50" s="1" t="s">
        <v>127</v>
      </c>
      <c r="CS50" s="1" t="s">
        <v>89</v>
      </c>
      <c r="CT50" s="1" t="s">
        <v>127</v>
      </c>
      <c r="CU50" s="1" t="s">
        <v>127</v>
      </c>
      <c r="CV50" s="1" t="s">
        <v>127</v>
      </c>
      <c r="CW50" s="1" t="s">
        <v>127</v>
      </c>
      <c r="CX50" s="1" t="s">
        <v>127</v>
      </c>
      <c r="CY50" s="1" t="s">
        <v>127</v>
      </c>
      <c r="CZ50" s="1" t="s">
        <v>127</v>
      </c>
      <c r="DA50" s="1" t="s">
        <v>127</v>
      </c>
      <c r="DB50" s="1" t="s">
        <v>127</v>
      </c>
      <c r="DC50" s="1" t="s">
        <v>98</v>
      </c>
      <c r="DD50" s="1" t="s">
        <v>99</v>
      </c>
      <c r="DE50" s="1" t="s">
        <v>127</v>
      </c>
      <c r="DF50" s="1" t="s">
        <v>101</v>
      </c>
      <c r="DG50" s="1" t="s">
        <v>102</v>
      </c>
      <c r="DH50" s="1" t="s">
        <v>103</v>
      </c>
      <c r="DI50" s="1" t="s">
        <v>104</v>
      </c>
      <c r="DJ50" s="1" t="s">
        <v>105</v>
      </c>
      <c r="DK50" s="1" t="s">
        <v>127</v>
      </c>
      <c r="DL50" s="1" t="s">
        <v>127</v>
      </c>
      <c r="DM50" s="1" t="s">
        <v>127</v>
      </c>
      <c r="DN50" s="1" t="s">
        <v>127</v>
      </c>
      <c r="DO50" s="1" t="s">
        <v>108</v>
      </c>
      <c r="DP50" s="1" t="s">
        <v>109</v>
      </c>
      <c r="DQ50" s="1" t="s">
        <v>110</v>
      </c>
      <c r="DR50" s="1" t="s">
        <v>127</v>
      </c>
      <c r="DS50" s="1" t="s">
        <v>127</v>
      </c>
      <c r="DT50" s="1" t="s">
        <v>127</v>
      </c>
      <c r="DU50" s="1" t="s">
        <v>127</v>
      </c>
      <c r="DV50" s="1" t="s">
        <v>127</v>
      </c>
      <c r="DW50" s="1" t="s">
        <v>848</v>
      </c>
      <c r="DX50" s="1" t="s">
        <v>849</v>
      </c>
      <c r="DY50" s="1" t="s">
        <v>127</v>
      </c>
      <c r="DZ50" s="1" t="s">
        <v>850</v>
      </c>
      <c r="EA50" s="1" t="s">
        <v>851</v>
      </c>
      <c r="EB50" s="1" t="s">
        <v>852</v>
      </c>
    </row>
    <row r="51" spans="1:132" x14ac:dyDescent="0.2">
      <c r="A51" s="1" t="s">
        <v>853</v>
      </c>
      <c r="B51" s="1" t="s">
        <v>854</v>
      </c>
      <c r="C51" s="1" t="s">
        <v>855</v>
      </c>
      <c r="D51" s="1" t="s">
        <v>856</v>
      </c>
      <c r="E51" s="2" t="str">
        <f>HYPERLINK("http://via.ufsc.br","http://via.ufsc.br")</f>
        <v>http://via.ufsc.br</v>
      </c>
      <c r="F51" s="2" t="str">
        <f>HYPERLINK("http://www.facebook.com/estacaovia/","http://www.facebook.com/estacaovia/")</f>
        <v>http://www.facebook.com/estacaovia/</v>
      </c>
      <c r="G51" s="1" t="s">
        <v>218</v>
      </c>
      <c r="H51" s="1" t="s">
        <v>219</v>
      </c>
      <c r="I51" s="1" t="s">
        <v>127</v>
      </c>
      <c r="J51" s="1" t="s">
        <v>150</v>
      </c>
      <c r="K51">
        <v>2015</v>
      </c>
      <c r="L51" s="1" t="s">
        <v>857</v>
      </c>
      <c r="M51" s="1" t="s">
        <v>127</v>
      </c>
      <c r="N51" s="1" t="s">
        <v>127</v>
      </c>
      <c r="O51" s="1" t="s">
        <v>127</v>
      </c>
      <c r="P51" s="1" t="s">
        <v>15</v>
      </c>
      <c r="Q51" s="1" t="s">
        <v>127</v>
      </c>
      <c r="R51" s="1" t="s">
        <v>127</v>
      </c>
      <c r="S51" s="1" t="s">
        <v>18</v>
      </c>
      <c r="T51" s="1" t="s">
        <v>127</v>
      </c>
      <c r="U51" s="1" t="s">
        <v>127</v>
      </c>
      <c r="V51" s="1" t="s">
        <v>21</v>
      </c>
      <c r="W51" s="1" t="s">
        <v>22</v>
      </c>
      <c r="X51" s="1" t="s">
        <v>127</v>
      </c>
      <c r="Y51" s="1" t="s">
        <v>127</v>
      </c>
      <c r="Z51" s="1" t="s">
        <v>127</v>
      </c>
      <c r="AA51" s="1" t="s">
        <v>127</v>
      </c>
      <c r="AB51" s="1" t="s">
        <v>127</v>
      </c>
      <c r="AC51" s="1" t="s">
        <v>130</v>
      </c>
      <c r="AD51" s="1" t="s">
        <v>127</v>
      </c>
      <c r="AE51" s="1" t="s">
        <v>130</v>
      </c>
      <c r="AF51" s="1" t="s">
        <v>127</v>
      </c>
      <c r="AG51" s="1" t="s">
        <v>858</v>
      </c>
      <c r="AH51" s="1" t="s">
        <v>203</v>
      </c>
      <c r="AI51" s="1" t="s">
        <v>127</v>
      </c>
      <c r="AJ51">
        <v>34</v>
      </c>
      <c r="AK51" s="1" t="s">
        <v>859</v>
      </c>
      <c r="AL51" s="1" t="s">
        <v>172</v>
      </c>
      <c r="AM51">
        <v>20</v>
      </c>
      <c r="AN51">
        <v>10</v>
      </c>
      <c r="AO51" s="1" t="s">
        <v>37</v>
      </c>
      <c r="AP51" s="1" t="s">
        <v>38</v>
      </c>
      <c r="AQ51" s="1" t="s">
        <v>39</v>
      </c>
      <c r="AR51">
        <v>10</v>
      </c>
      <c r="AS51">
        <v>20</v>
      </c>
      <c r="AT51" s="1" t="s">
        <v>42</v>
      </c>
      <c r="AU51" s="1" t="s">
        <v>127</v>
      </c>
      <c r="AV51" s="1" t="s">
        <v>127</v>
      </c>
      <c r="AW51" s="1" t="s">
        <v>127</v>
      </c>
      <c r="AX51" s="1" t="s">
        <v>46</v>
      </c>
      <c r="AY51" s="1" t="s">
        <v>127</v>
      </c>
      <c r="AZ51" s="1" t="s">
        <v>127</v>
      </c>
      <c r="BA51" s="1" t="s">
        <v>127</v>
      </c>
      <c r="BB51" s="1" t="s">
        <v>127</v>
      </c>
      <c r="BC51" s="1" t="s">
        <v>127</v>
      </c>
      <c r="BD51" s="1" t="s">
        <v>52</v>
      </c>
      <c r="BE51" s="1" t="s">
        <v>127</v>
      </c>
      <c r="BF51" s="1" t="s">
        <v>127</v>
      </c>
      <c r="BG51" s="1" t="s">
        <v>127</v>
      </c>
      <c r="BH51" s="1" t="s">
        <v>127</v>
      </c>
      <c r="BI51" s="1" t="s">
        <v>56</v>
      </c>
      <c r="BJ51" s="1" t="s">
        <v>127</v>
      </c>
      <c r="BK51" s="1" t="s">
        <v>58</v>
      </c>
      <c r="BL51" s="1" t="s">
        <v>127</v>
      </c>
      <c r="BM51" s="1" t="s">
        <v>127</v>
      </c>
      <c r="BN51" s="1" t="s">
        <v>61</v>
      </c>
      <c r="BO51" s="1" t="s">
        <v>127</v>
      </c>
      <c r="BP51" s="1" t="s">
        <v>127</v>
      </c>
      <c r="BQ51" s="1" t="s">
        <v>64</v>
      </c>
      <c r="BR51" s="1" t="s">
        <v>127</v>
      </c>
      <c r="BS51" s="1" t="s">
        <v>127</v>
      </c>
      <c r="BT51" s="1" t="s">
        <v>127</v>
      </c>
      <c r="BU51" s="1" t="s">
        <v>127</v>
      </c>
      <c r="BV51" s="1" t="s">
        <v>127</v>
      </c>
      <c r="BW51" s="1" t="s">
        <v>127</v>
      </c>
      <c r="BX51" s="1" t="s">
        <v>70</v>
      </c>
      <c r="BY51" s="1" t="s">
        <v>127</v>
      </c>
      <c r="BZ51" s="1" t="s">
        <v>127</v>
      </c>
      <c r="CA51" s="1" t="s">
        <v>127</v>
      </c>
      <c r="CB51" s="1" t="s">
        <v>127</v>
      </c>
      <c r="CC51" s="1" t="s">
        <v>127</v>
      </c>
      <c r="CD51" s="1" t="s">
        <v>127</v>
      </c>
      <c r="CE51" s="1" t="s">
        <v>77</v>
      </c>
      <c r="CF51" s="1" t="s">
        <v>127</v>
      </c>
      <c r="CG51" s="1" t="s">
        <v>127</v>
      </c>
      <c r="CH51" s="1" t="s">
        <v>79</v>
      </c>
      <c r="CI51" s="1" t="s">
        <v>127</v>
      </c>
      <c r="CJ51" s="1" t="s">
        <v>127</v>
      </c>
      <c r="CK51" s="1" t="s">
        <v>82</v>
      </c>
      <c r="CL51" s="1" t="s">
        <v>83</v>
      </c>
      <c r="CM51" s="1" t="s">
        <v>127</v>
      </c>
      <c r="CN51" s="1" t="s">
        <v>127</v>
      </c>
      <c r="CO51" s="1" t="s">
        <v>860</v>
      </c>
      <c r="CP51" s="1" t="s">
        <v>127</v>
      </c>
      <c r="CQ51" s="1" t="s">
        <v>87</v>
      </c>
      <c r="CR51" s="1" t="s">
        <v>127</v>
      </c>
      <c r="CS51" s="1" t="s">
        <v>89</v>
      </c>
      <c r="CT51" s="1" t="s">
        <v>127</v>
      </c>
      <c r="CU51" s="1" t="s">
        <v>127</v>
      </c>
      <c r="CV51" s="1" t="s">
        <v>127</v>
      </c>
      <c r="CW51" s="1" t="s">
        <v>127</v>
      </c>
      <c r="CX51" s="1" t="s">
        <v>127</v>
      </c>
      <c r="CY51" s="1" t="s">
        <v>127</v>
      </c>
      <c r="CZ51" s="1" t="s">
        <v>127</v>
      </c>
      <c r="DA51" s="1" t="s">
        <v>127</v>
      </c>
      <c r="DB51" s="1" t="s">
        <v>127</v>
      </c>
      <c r="DC51" s="1" t="s">
        <v>98</v>
      </c>
      <c r="DD51" s="1" t="s">
        <v>99</v>
      </c>
      <c r="DE51" s="1" t="s">
        <v>100</v>
      </c>
      <c r="DF51" s="1" t="s">
        <v>101</v>
      </c>
      <c r="DG51" s="1" t="s">
        <v>127</v>
      </c>
      <c r="DH51" s="1" t="s">
        <v>127</v>
      </c>
      <c r="DI51" s="1" t="s">
        <v>127</v>
      </c>
      <c r="DJ51" s="1" t="s">
        <v>127</v>
      </c>
      <c r="DK51" s="1" t="s">
        <v>127</v>
      </c>
      <c r="DL51" s="1" t="s">
        <v>106</v>
      </c>
      <c r="DM51" s="1" t="s">
        <v>107</v>
      </c>
      <c r="DN51" s="1" t="s">
        <v>88</v>
      </c>
      <c r="DO51" s="1" t="s">
        <v>127</v>
      </c>
      <c r="DP51" s="1" t="s">
        <v>109</v>
      </c>
      <c r="DQ51" s="1" t="s">
        <v>110</v>
      </c>
      <c r="DR51" s="1" t="s">
        <v>111</v>
      </c>
      <c r="DS51" s="1" t="s">
        <v>112</v>
      </c>
      <c r="DT51" s="1" t="s">
        <v>127</v>
      </c>
      <c r="DU51" s="1" t="s">
        <v>127</v>
      </c>
      <c r="DV51" s="1" t="s">
        <v>861</v>
      </c>
      <c r="DW51" s="1" t="s">
        <v>862</v>
      </c>
      <c r="DX51" s="1" t="s">
        <v>758</v>
      </c>
      <c r="DY51" s="1" t="s">
        <v>127</v>
      </c>
      <c r="DZ51" s="1" t="s">
        <v>863</v>
      </c>
      <c r="EA51" s="1" t="s">
        <v>864</v>
      </c>
      <c r="EB51" s="1" t="s">
        <v>865</v>
      </c>
    </row>
    <row r="52" spans="1:132" x14ac:dyDescent="0.2">
      <c r="A52" s="1" t="s">
        <v>866</v>
      </c>
      <c r="B52" s="1" t="s">
        <v>867</v>
      </c>
      <c r="C52" s="1" t="s">
        <v>868</v>
      </c>
      <c r="D52" s="1" t="s">
        <v>869</v>
      </c>
      <c r="E52" s="2" t="str">
        <f>HYPERLINK("http://","http://")</f>
        <v>http://</v>
      </c>
      <c r="F52" s="2" t="str">
        <f>HYPERLINK("http://facebook.com/spsuburbano","http://facebook.com/spsuburbano")</f>
        <v>http://facebook.com/spsuburbano</v>
      </c>
      <c r="G52" s="1" t="s">
        <v>185</v>
      </c>
      <c r="H52" s="1" t="s">
        <v>186</v>
      </c>
      <c r="I52" s="1" t="s">
        <v>127</v>
      </c>
      <c r="J52" s="1" t="s">
        <v>150</v>
      </c>
      <c r="K52">
        <v>2016</v>
      </c>
      <c r="L52" s="1" t="s">
        <v>870</v>
      </c>
      <c r="M52" s="1" t="s">
        <v>127</v>
      </c>
      <c r="N52" s="1" t="s">
        <v>13</v>
      </c>
      <c r="O52" s="1" t="s">
        <v>127</v>
      </c>
      <c r="P52" s="1" t="s">
        <v>127</v>
      </c>
      <c r="Q52" s="1" t="s">
        <v>127</v>
      </c>
      <c r="R52" s="1" t="s">
        <v>127</v>
      </c>
      <c r="S52" s="1" t="s">
        <v>127</v>
      </c>
      <c r="T52" s="1" t="s">
        <v>127</v>
      </c>
      <c r="U52" s="1" t="s">
        <v>127</v>
      </c>
      <c r="V52" s="1" t="s">
        <v>127</v>
      </c>
      <c r="W52" s="1" t="s">
        <v>22</v>
      </c>
      <c r="X52" s="1" t="s">
        <v>127</v>
      </c>
      <c r="Y52" s="1" t="s">
        <v>127</v>
      </c>
      <c r="Z52" s="1" t="s">
        <v>127</v>
      </c>
      <c r="AA52" s="1" t="s">
        <v>127</v>
      </c>
      <c r="AB52" s="1" t="s">
        <v>127</v>
      </c>
      <c r="AC52" s="1" t="s">
        <v>169</v>
      </c>
      <c r="AD52" s="1" t="s">
        <v>127</v>
      </c>
      <c r="AE52" s="1" t="s">
        <v>393</v>
      </c>
      <c r="AF52" s="1" t="s">
        <v>127</v>
      </c>
      <c r="AG52" s="1" t="s">
        <v>127</v>
      </c>
      <c r="AH52" s="1" t="s">
        <v>127</v>
      </c>
      <c r="AI52" s="1" t="s">
        <v>127</v>
      </c>
      <c r="AJ52"/>
      <c r="AK52" s="1" t="s">
        <v>127</v>
      </c>
      <c r="AL52" s="1" t="s">
        <v>127</v>
      </c>
      <c r="AM52"/>
      <c r="AN52"/>
      <c r="AO52" s="1" t="s">
        <v>127</v>
      </c>
      <c r="AP52" s="1" t="s">
        <v>127</v>
      </c>
      <c r="AQ52" s="1" t="s">
        <v>39</v>
      </c>
      <c r="AR52"/>
      <c r="AS52"/>
      <c r="AT52" s="1" t="s">
        <v>127</v>
      </c>
      <c r="AU52" s="1" t="s">
        <v>127</v>
      </c>
      <c r="AV52" s="1" t="s">
        <v>127</v>
      </c>
      <c r="AW52" s="1" t="s">
        <v>127</v>
      </c>
      <c r="AX52" s="1" t="s">
        <v>127</v>
      </c>
      <c r="AY52" s="1" t="s">
        <v>127</v>
      </c>
      <c r="AZ52" s="1" t="s">
        <v>127</v>
      </c>
      <c r="BA52" s="1" t="s">
        <v>127</v>
      </c>
      <c r="BB52" s="1" t="s">
        <v>127</v>
      </c>
      <c r="BC52" s="1" t="s">
        <v>127</v>
      </c>
      <c r="BD52" s="1" t="s">
        <v>52</v>
      </c>
      <c r="BE52" s="1" t="s">
        <v>127</v>
      </c>
      <c r="BF52" s="1" t="s">
        <v>127</v>
      </c>
      <c r="BG52" s="1" t="s">
        <v>127</v>
      </c>
      <c r="BH52" s="1" t="s">
        <v>127</v>
      </c>
      <c r="BI52" s="1" t="s">
        <v>127</v>
      </c>
      <c r="BJ52" s="1" t="s">
        <v>127</v>
      </c>
      <c r="BK52" s="1" t="s">
        <v>58</v>
      </c>
      <c r="BL52" s="1" t="s">
        <v>127</v>
      </c>
      <c r="BM52" s="1" t="s">
        <v>127</v>
      </c>
      <c r="BN52" s="1" t="s">
        <v>127</v>
      </c>
      <c r="BO52" s="1" t="s">
        <v>127</v>
      </c>
      <c r="BP52" s="1" t="s">
        <v>127</v>
      </c>
      <c r="BQ52" s="1" t="s">
        <v>127</v>
      </c>
      <c r="BR52" s="1" t="s">
        <v>127</v>
      </c>
      <c r="BS52" s="1" t="s">
        <v>127</v>
      </c>
      <c r="BT52" s="1" t="s">
        <v>127</v>
      </c>
      <c r="BU52" s="1" t="s">
        <v>127</v>
      </c>
      <c r="BV52" s="1" t="s">
        <v>127</v>
      </c>
      <c r="BW52" s="1" t="s">
        <v>127</v>
      </c>
      <c r="BX52" s="1" t="s">
        <v>127</v>
      </c>
      <c r="BY52" s="1" t="s">
        <v>127</v>
      </c>
      <c r="BZ52" s="1" t="s">
        <v>127</v>
      </c>
      <c r="CA52" s="1" t="s">
        <v>127</v>
      </c>
      <c r="CB52" s="1" t="s">
        <v>127</v>
      </c>
      <c r="CC52" s="1" t="s">
        <v>127</v>
      </c>
      <c r="CD52" s="1" t="s">
        <v>127</v>
      </c>
      <c r="CE52" s="1" t="s">
        <v>127</v>
      </c>
      <c r="CF52" s="1" t="s">
        <v>127</v>
      </c>
      <c r="CG52" s="1" t="s">
        <v>127</v>
      </c>
      <c r="CH52" s="1" t="s">
        <v>127</v>
      </c>
      <c r="CI52" s="1" t="s">
        <v>127</v>
      </c>
      <c r="CJ52" s="1" t="s">
        <v>127</v>
      </c>
      <c r="CK52" s="1" t="s">
        <v>127</v>
      </c>
      <c r="CL52" s="1" t="s">
        <v>127</v>
      </c>
      <c r="CM52" s="1" t="s">
        <v>127</v>
      </c>
      <c r="CN52" s="1" t="s">
        <v>127</v>
      </c>
      <c r="CO52" s="1" t="s">
        <v>127</v>
      </c>
      <c r="CP52" s="1" t="s">
        <v>127</v>
      </c>
      <c r="CQ52" s="1" t="s">
        <v>127</v>
      </c>
      <c r="CR52" s="1" t="s">
        <v>127</v>
      </c>
      <c r="CS52" s="1" t="s">
        <v>127</v>
      </c>
      <c r="CT52" s="1" t="s">
        <v>127</v>
      </c>
      <c r="CU52" s="1" t="s">
        <v>127</v>
      </c>
      <c r="CV52" s="1" t="s">
        <v>127</v>
      </c>
      <c r="CW52" s="1" t="s">
        <v>127</v>
      </c>
      <c r="CX52" s="1" t="s">
        <v>127</v>
      </c>
      <c r="CY52" s="1" t="s">
        <v>127</v>
      </c>
      <c r="CZ52" s="1" t="s">
        <v>127</v>
      </c>
      <c r="DA52" s="1" t="s">
        <v>127</v>
      </c>
      <c r="DB52" s="1" t="s">
        <v>127</v>
      </c>
      <c r="DC52" s="1" t="s">
        <v>127</v>
      </c>
      <c r="DD52" s="1" t="s">
        <v>127</v>
      </c>
      <c r="DE52" s="1" t="s">
        <v>127</v>
      </c>
      <c r="DF52" s="1" t="s">
        <v>127</v>
      </c>
      <c r="DG52" s="1" t="s">
        <v>127</v>
      </c>
      <c r="DH52" s="1" t="s">
        <v>127</v>
      </c>
      <c r="DI52" s="1" t="s">
        <v>127</v>
      </c>
      <c r="DJ52" s="1" t="s">
        <v>127</v>
      </c>
      <c r="DK52" s="1" t="s">
        <v>127</v>
      </c>
      <c r="DL52" s="1" t="s">
        <v>127</v>
      </c>
      <c r="DM52" s="1" t="s">
        <v>127</v>
      </c>
      <c r="DN52" s="1" t="s">
        <v>127</v>
      </c>
      <c r="DO52" s="1" t="s">
        <v>127</v>
      </c>
      <c r="DP52" s="1" t="s">
        <v>127</v>
      </c>
      <c r="DQ52" s="1" t="s">
        <v>127</v>
      </c>
      <c r="DR52" s="1" t="s">
        <v>127</v>
      </c>
      <c r="DS52" s="1" t="s">
        <v>127</v>
      </c>
      <c r="DT52" s="1" t="s">
        <v>127</v>
      </c>
      <c r="DU52" s="1" t="s">
        <v>127</v>
      </c>
      <c r="DV52" s="1" t="s">
        <v>127</v>
      </c>
      <c r="DW52" s="1" t="s">
        <v>127</v>
      </c>
      <c r="DX52" s="1" t="s">
        <v>127</v>
      </c>
      <c r="DY52" s="1" t="s">
        <v>127</v>
      </c>
      <c r="DZ52" s="1" t="s">
        <v>871</v>
      </c>
      <c r="EA52" s="1" t="s">
        <v>872</v>
      </c>
      <c r="EB52" s="1" t="s">
        <v>873</v>
      </c>
    </row>
    <row r="53" spans="1:132" x14ac:dyDescent="0.2">
      <c r="A53" s="1" t="s">
        <v>874</v>
      </c>
      <c r="B53" s="1" t="s">
        <v>875</v>
      </c>
      <c r="C53" s="1" t="s">
        <v>876</v>
      </c>
      <c r="D53" s="1" t="s">
        <v>877</v>
      </c>
      <c r="E53" s="2" t="str">
        <f>HYPERLINK("http://www.ciclocidade.org.br/","http://www.ciclocidade.org.br/")</f>
        <v>http://www.ciclocidade.org.br/</v>
      </c>
      <c r="F53" s="2" t="str">
        <f>HYPERLINK("https://www.facebook.com/ciclocidade","https://www.facebook.com/ciclocidade")</f>
        <v>https://www.facebook.com/ciclocidade</v>
      </c>
      <c r="G53" s="1" t="s">
        <v>185</v>
      </c>
      <c r="H53" s="1" t="s">
        <v>186</v>
      </c>
      <c r="I53" s="1" t="s">
        <v>127</v>
      </c>
      <c r="J53" s="1" t="s">
        <v>128</v>
      </c>
      <c r="K53">
        <v>2009</v>
      </c>
      <c r="L53" s="1" t="s">
        <v>878</v>
      </c>
      <c r="M53" s="1" t="s">
        <v>127</v>
      </c>
      <c r="N53" s="1" t="s">
        <v>127</v>
      </c>
      <c r="O53" s="1" t="s">
        <v>127</v>
      </c>
      <c r="P53" s="1" t="s">
        <v>127</v>
      </c>
      <c r="Q53" s="1" t="s">
        <v>127</v>
      </c>
      <c r="R53" s="1" t="s">
        <v>127</v>
      </c>
      <c r="S53" s="1" t="s">
        <v>18</v>
      </c>
      <c r="T53" s="1" t="s">
        <v>127</v>
      </c>
      <c r="U53" s="1" t="s">
        <v>127</v>
      </c>
      <c r="V53" s="1" t="s">
        <v>127</v>
      </c>
      <c r="W53" s="1" t="s">
        <v>22</v>
      </c>
      <c r="X53" s="1" t="s">
        <v>23</v>
      </c>
      <c r="Y53" s="1" t="s">
        <v>127</v>
      </c>
      <c r="Z53" s="1" t="s">
        <v>127</v>
      </c>
      <c r="AA53" s="1" t="s">
        <v>127</v>
      </c>
      <c r="AB53" s="1" t="s">
        <v>127</v>
      </c>
      <c r="AC53" s="1" t="s">
        <v>222</v>
      </c>
      <c r="AD53" s="1" t="s">
        <v>127</v>
      </c>
      <c r="AE53" s="1" t="s">
        <v>222</v>
      </c>
      <c r="AF53" s="1" t="s">
        <v>127</v>
      </c>
      <c r="AG53" s="1" t="s">
        <v>879</v>
      </c>
      <c r="AH53" s="1" t="s">
        <v>131</v>
      </c>
      <c r="AI53" s="1" t="s">
        <v>127</v>
      </c>
      <c r="AJ53">
        <v>33</v>
      </c>
      <c r="AK53" s="1" t="s">
        <v>880</v>
      </c>
      <c r="AL53" s="1" t="s">
        <v>133</v>
      </c>
      <c r="AM53">
        <v>0</v>
      </c>
      <c r="AN53">
        <v>10</v>
      </c>
      <c r="AO53" s="1" t="s">
        <v>127</v>
      </c>
      <c r="AP53" s="1" t="s">
        <v>38</v>
      </c>
      <c r="AQ53" s="1" t="s">
        <v>39</v>
      </c>
      <c r="AR53">
        <v>20</v>
      </c>
      <c r="AS53">
        <v>140</v>
      </c>
      <c r="AT53" s="1" t="s">
        <v>127</v>
      </c>
      <c r="AU53" s="1" t="s">
        <v>127</v>
      </c>
      <c r="AV53" s="1" t="s">
        <v>127</v>
      </c>
      <c r="AW53" s="1" t="s">
        <v>45</v>
      </c>
      <c r="AX53" s="1" t="s">
        <v>127</v>
      </c>
      <c r="AY53" s="1" t="s">
        <v>47</v>
      </c>
      <c r="AZ53" s="1" t="s">
        <v>127</v>
      </c>
      <c r="BA53" s="1" t="s">
        <v>127</v>
      </c>
      <c r="BB53" s="1" t="s">
        <v>50</v>
      </c>
      <c r="BC53" s="1" t="s">
        <v>127</v>
      </c>
      <c r="BD53" s="1" t="s">
        <v>52</v>
      </c>
      <c r="BE53" s="1" t="s">
        <v>127</v>
      </c>
      <c r="BF53" s="1" t="s">
        <v>127</v>
      </c>
      <c r="BG53" s="1" t="s">
        <v>127</v>
      </c>
      <c r="BH53" s="1" t="s">
        <v>55</v>
      </c>
      <c r="BI53" s="1" t="s">
        <v>127</v>
      </c>
      <c r="BJ53" s="1" t="s">
        <v>57</v>
      </c>
      <c r="BK53" s="1" t="s">
        <v>58</v>
      </c>
      <c r="BL53" s="1" t="s">
        <v>127</v>
      </c>
      <c r="BM53" s="1" t="s">
        <v>127</v>
      </c>
      <c r="BN53" s="1" t="s">
        <v>127</v>
      </c>
      <c r="BO53" s="1" t="s">
        <v>127</v>
      </c>
      <c r="BP53" s="1" t="s">
        <v>127</v>
      </c>
      <c r="BQ53" s="1" t="s">
        <v>64</v>
      </c>
      <c r="BR53" s="1" t="s">
        <v>127</v>
      </c>
      <c r="BS53" s="1" t="s">
        <v>66</v>
      </c>
      <c r="BT53" s="1" t="s">
        <v>127</v>
      </c>
      <c r="BU53" s="1" t="s">
        <v>127</v>
      </c>
      <c r="BV53" s="1" t="s">
        <v>127</v>
      </c>
      <c r="BW53" s="1" t="s">
        <v>69</v>
      </c>
      <c r="BX53" s="1" t="s">
        <v>127</v>
      </c>
      <c r="BY53" s="1" t="s">
        <v>127</v>
      </c>
      <c r="BZ53" s="1" t="s">
        <v>127</v>
      </c>
      <c r="CA53" s="1" t="s">
        <v>127</v>
      </c>
      <c r="CB53" s="1" t="s">
        <v>74</v>
      </c>
      <c r="CC53" s="1" t="s">
        <v>127</v>
      </c>
      <c r="CD53" s="1" t="s">
        <v>127</v>
      </c>
      <c r="CE53" s="1" t="s">
        <v>127</v>
      </c>
      <c r="CF53" s="1" t="s">
        <v>127</v>
      </c>
      <c r="CG53" s="1" t="s">
        <v>78</v>
      </c>
      <c r="CH53" s="1" t="s">
        <v>127</v>
      </c>
      <c r="CI53" s="1" t="s">
        <v>127</v>
      </c>
      <c r="CJ53" s="1" t="s">
        <v>81</v>
      </c>
      <c r="CK53" s="1" t="s">
        <v>127</v>
      </c>
      <c r="CL53" s="1" t="s">
        <v>127</v>
      </c>
      <c r="CM53" s="1" t="s">
        <v>127</v>
      </c>
      <c r="CN53" s="1" t="s">
        <v>127</v>
      </c>
      <c r="CO53" s="1" t="s">
        <v>881</v>
      </c>
      <c r="CP53" s="1" t="s">
        <v>882</v>
      </c>
      <c r="CQ53" s="1" t="s">
        <v>87</v>
      </c>
      <c r="CR53" s="1" t="s">
        <v>127</v>
      </c>
      <c r="CS53" s="1" t="s">
        <v>127</v>
      </c>
      <c r="CT53" s="1" t="s">
        <v>127</v>
      </c>
      <c r="CU53" s="1" t="s">
        <v>91</v>
      </c>
      <c r="CV53" s="1" t="s">
        <v>127</v>
      </c>
      <c r="CW53" s="1" t="s">
        <v>127</v>
      </c>
      <c r="CX53" s="1" t="s">
        <v>127</v>
      </c>
      <c r="CY53" s="1" t="s">
        <v>95</v>
      </c>
      <c r="CZ53" s="1" t="s">
        <v>127</v>
      </c>
      <c r="DA53" s="1" t="s">
        <v>127</v>
      </c>
      <c r="DB53" s="1" t="s">
        <v>127</v>
      </c>
      <c r="DC53" s="1" t="s">
        <v>98</v>
      </c>
      <c r="DD53" s="1" t="s">
        <v>99</v>
      </c>
      <c r="DE53" s="1" t="s">
        <v>127</v>
      </c>
      <c r="DF53" s="1" t="s">
        <v>101</v>
      </c>
      <c r="DG53" s="1" t="s">
        <v>102</v>
      </c>
      <c r="DH53" s="1" t="s">
        <v>103</v>
      </c>
      <c r="DI53" s="1" t="s">
        <v>104</v>
      </c>
      <c r="DJ53" s="1" t="s">
        <v>127</v>
      </c>
      <c r="DK53" s="1" t="s">
        <v>127</v>
      </c>
      <c r="DL53" s="1" t="s">
        <v>127</v>
      </c>
      <c r="DM53" s="1" t="s">
        <v>127</v>
      </c>
      <c r="DN53" s="1" t="s">
        <v>127</v>
      </c>
      <c r="DO53" s="1" t="s">
        <v>108</v>
      </c>
      <c r="DP53" s="1" t="s">
        <v>109</v>
      </c>
      <c r="DQ53" s="1" t="s">
        <v>110</v>
      </c>
      <c r="DR53" s="1" t="s">
        <v>111</v>
      </c>
      <c r="DS53" s="1" t="s">
        <v>112</v>
      </c>
      <c r="DT53" s="1" t="s">
        <v>127</v>
      </c>
      <c r="DU53" s="1" t="s">
        <v>127</v>
      </c>
      <c r="DV53" s="1" t="s">
        <v>883</v>
      </c>
      <c r="DW53" s="1" t="s">
        <v>884</v>
      </c>
      <c r="DX53" s="1" t="s">
        <v>885</v>
      </c>
      <c r="DY53" s="1" t="s">
        <v>127</v>
      </c>
      <c r="DZ53" s="1" t="s">
        <v>886</v>
      </c>
      <c r="EA53" s="1" t="s">
        <v>887</v>
      </c>
      <c r="EB53" s="1" t="s">
        <v>888</v>
      </c>
    </row>
    <row r="54" spans="1:132" x14ac:dyDescent="0.2">
      <c r="A54" s="1" t="s">
        <v>889</v>
      </c>
      <c r="B54" s="1" t="s">
        <v>890</v>
      </c>
      <c r="C54" s="1" t="s">
        <v>891</v>
      </c>
      <c r="D54" s="1" t="s">
        <v>892</v>
      </c>
      <c r="E54" s="2" t="str">
        <f>HYPERLINK("http://","http://")</f>
        <v>http://</v>
      </c>
      <c r="F54" s="2"/>
      <c r="G54" s="1" t="s">
        <v>185</v>
      </c>
      <c r="H54" s="1" t="s">
        <v>186</v>
      </c>
      <c r="I54" s="1" t="s">
        <v>127</v>
      </c>
      <c r="J54" s="1" t="s">
        <v>187</v>
      </c>
      <c r="K54">
        <v>2016</v>
      </c>
      <c r="L54" s="1" t="s">
        <v>893</v>
      </c>
      <c r="M54" s="1" t="s">
        <v>127</v>
      </c>
      <c r="N54" s="1" t="s">
        <v>127</v>
      </c>
      <c r="O54" s="1" t="s">
        <v>127</v>
      </c>
      <c r="P54" s="1" t="s">
        <v>127</v>
      </c>
      <c r="Q54" s="1" t="s">
        <v>127</v>
      </c>
      <c r="R54" s="1" t="s">
        <v>127</v>
      </c>
      <c r="S54" s="1" t="s">
        <v>127</v>
      </c>
      <c r="T54" s="1" t="s">
        <v>19</v>
      </c>
      <c r="U54" s="1" t="s">
        <v>127</v>
      </c>
      <c r="V54" s="1" t="s">
        <v>127</v>
      </c>
      <c r="W54" s="1" t="s">
        <v>22</v>
      </c>
      <c r="X54" s="1" t="s">
        <v>127</v>
      </c>
      <c r="Y54" s="1" t="s">
        <v>127</v>
      </c>
      <c r="Z54" s="1" t="s">
        <v>127</v>
      </c>
      <c r="AA54" s="1" t="s">
        <v>127</v>
      </c>
      <c r="AB54" s="1" t="s">
        <v>127</v>
      </c>
      <c r="AC54" s="1" t="s">
        <v>169</v>
      </c>
      <c r="AD54" s="1" t="s">
        <v>127</v>
      </c>
      <c r="AE54" s="1" t="s">
        <v>169</v>
      </c>
      <c r="AF54" s="1" t="s">
        <v>127</v>
      </c>
      <c r="AG54" s="1" t="s">
        <v>890</v>
      </c>
      <c r="AH54" s="1" t="s">
        <v>131</v>
      </c>
      <c r="AI54" s="1" t="s">
        <v>127</v>
      </c>
      <c r="AJ54">
        <v>33</v>
      </c>
      <c r="AK54" s="1" t="s">
        <v>894</v>
      </c>
      <c r="AL54" s="1" t="s">
        <v>133</v>
      </c>
      <c r="AM54">
        <v>1</v>
      </c>
      <c r="AN54">
        <v>1</v>
      </c>
      <c r="AO54" s="1" t="s">
        <v>127</v>
      </c>
      <c r="AP54" s="1" t="s">
        <v>127</v>
      </c>
      <c r="AQ54" s="1" t="s">
        <v>39</v>
      </c>
      <c r="AR54">
        <v>1</v>
      </c>
      <c r="AS54">
        <v>1</v>
      </c>
      <c r="AT54" s="1" t="s">
        <v>127</v>
      </c>
      <c r="AU54" s="1" t="s">
        <v>127</v>
      </c>
      <c r="AV54" s="1" t="s">
        <v>127</v>
      </c>
      <c r="AW54" s="1" t="s">
        <v>127</v>
      </c>
      <c r="AX54" s="1" t="s">
        <v>127</v>
      </c>
      <c r="AY54" s="1" t="s">
        <v>127</v>
      </c>
      <c r="AZ54" s="1" t="s">
        <v>127</v>
      </c>
      <c r="BA54" s="1" t="s">
        <v>127</v>
      </c>
      <c r="BB54" s="1" t="s">
        <v>127</v>
      </c>
      <c r="BC54" s="1" t="s">
        <v>127</v>
      </c>
      <c r="BD54" s="1" t="s">
        <v>127</v>
      </c>
      <c r="BE54" s="1" t="s">
        <v>127</v>
      </c>
      <c r="BF54" s="1" t="s">
        <v>54</v>
      </c>
      <c r="BG54" s="1" t="s">
        <v>127</v>
      </c>
      <c r="BH54" s="1" t="s">
        <v>127</v>
      </c>
      <c r="BI54" s="1" t="s">
        <v>127</v>
      </c>
      <c r="BJ54" s="1" t="s">
        <v>127</v>
      </c>
      <c r="BK54" s="1" t="s">
        <v>58</v>
      </c>
      <c r="BL54" s="1" t="s">
        <v>127</v>
      </c>
      <c r="BM54" s="1" t="s">
        <v>127</v>
      </c>
      <c r="BN54" s="1" t="s">
        <v>127</v>
      </c>
      <c r="BO54" s="1" t="s">
        <v>127</v>
      </c>
      <c r="BP54" s="1" t="s">
        <v>127</v>
      </c>
      <c r="BQ54" s="1" t="s">
        <v>127</v>
      </c>
      <c r="BR54" s="1" t="s">
        <v>127</v>
      </c>
      <c r="BS54" s="1" t="s">
        <v>127</v>
      </c>
      <c r="BT54" s="1" t="s">
        <v>127</v>
      </c>
      <c r="BU54" s="1" t="s">
        <v>127</v>
      </c>
      <c r="BV54" s="1" t="s">
        <v>127</v>
      </c>
      <c r="BW54" s="1" t="s">
        <v>127</v>
      </c>
      <c r="BX54" s="1" t="s">
        <v>127</v>
      </c>
      <c r="BY54" s="1" t="s">
        <v>127</v>
      </c>
      <c r="BZ54" s="1" t="s">
        <v>127</v>
      </c>
      <c r="CA54" s="1" t="s">
        <v>127</v>
      </c>
      <c r="CB54" s="1" t="s">
        <v>127</v>
      </c>
      <c r="CC54" s="1" t="s">
        <v>75</v>
      </c>
      <c r="CD54" s="1" t="s">
        <v>76</v>
      </c>
      <c r="CE54" s="1" t="s">
        <v>127</v>
      </c>
      <c r="CF54" s="1" t="s">
        <v>127</v>
      </c>
      <c r="CG54" s="1" t="s">
        <v>127</v>
      </c>
      <c r="CH54" s="1" t="s">
        <v>127</v>
      </c>
      <c r="CI54" s="1" t="s">
        <v>127</v>
      </c>
      <c r="CJ54" s="1" t="s">
        <v>127</v>
      </c>
      <c r="CK54" s="1" t="s">
        <v>82</v>
      </c>
      <c r="CL54" s="1" t="s">
        <v>127</v>
      </c>
      <c r="CM54" s="1" t="s">
        <v>127</v>
      </c>
      <c r="CN54" s="1" t="s">
        <v>127</v>
      </c>
      <c r="CO54" s="1" t="s">
        <v>895</v>
      </c>
      <c r="CP54" s="1" t="s">
        <v>896</v>
      </c>
      <c r="CQ54" s="1" t="s">
        <v>127</v>
      </c>
      <c r="CR54" s="1" t="s">
        <v>127</v>
      </c>
      <c r="CS54" s="1" t="s">
        <v>89</v>
      </c>
      <c r="CT54" s="1" t="s">
        <v>127</v>
      </c>
      <c r="CU54" s="1" t="s">
        <v>127</v>
      </c>
      <c r="CV54" s="1" t="s">
        <v>92</v>
      </c>
      <c r="CW54" s="1" t="s">
        <v>127</v>
      </c>
      <c r="CX54" s="1" t="s">
        <v>127</v>
      </c>
      <c r="CY54" s="1" t="s">
        <v>127</v>
      </c>
      <c r="CZ54" s="1" t="s">
        <v>127</v>
      </c>
      <c r="DA54" s="1" t="s">
        <v>127</v>
      </c>
      <c r="DB54" s="1" t="s">
        <v>127</v>
      </c>
      <c r="DC54" s="1" t="s">
        <v>98</v>
      </c>
      <c r="DD54" s="1" t="s">
        <v>127</v>
      </c>
      <c r="DE54" s="1" t="s">
        <v>127</v>
      </c>
      <c r="DF54" s="1" t="s">
        <v>127</v>
      </c>
      <c r="DG54" s="1" t="s">
        <v>127</v>
      </c>
      <c r="DH54" s="1" t="s">
        <v>103</v>
      </c>
      <c r="DI54" s="1" t="s">
        <v>104</v>
      </c>
      <c r="DJ54" s="1" t="s">
        <v>127</v>
      </c>
      <c r="DK54" s="1" t="s">
        <v>127</v>
      </c>
      <c r="DL54" s="1" t="s">
        <v>127</v>
      </c>
      <c r="DM54" s="1" t="s">
        <v>127</v>
      </c>
      <c r="DN54" s="1" t="s">
        <v>127</v>
      </c>
      <c r="DO54" s="1" t="s">
        <v>127</v>
      </c>
      <c r="DP54" s="1" t="s">
        <v>127</v>
      </c>
      <c r="DQ54" s="1" t="s">
        <v>127</v>
      </c>
      <c r="DR54" s="1" t="s">
        <v>127</v>
      </c>
      <c r="DS54" s="1" t="s">
        <v>127</v>
      </c>
      <c r="DT54" s="1" t="s">
        <v>113</v>
      </c>
      <c r="DU54" s="1" t="s">
        <v>127</v>
      </c>
      <c r="DV54" s="1" t="s">
        <v>897</v>
      </c>
      <c r="DW54" s="1" t="s">
        <v>591</v>
      </c>
      <c r="DX54" s="1" t="s">
        <v>591</v>
      </c>
      <c r="DY54" s="1" t="s">
        <v>894</v>
      </c>
      <c r="DZ54" s="1" t="s">
        <v>898</v>
      </c>
      <c r="EA54" s="1" t="s">
        <v>899</v>
      </c>
      <c r="EB54" s="1" t="s">
        <v>900</v>
      </c>
    </row>
    <row r="55" spans="1:132" x14ac:dyDescent="0.2">
      <c r="A55" s="1" t="s">
        <v>901</v>
      </c>
      <c r="B55" s="1" t="s">
        <v>902</v>
      </c>
      <c r="C55" s="1" t="s">
        <v>903</v>
      </c>
      <c r="D55" s="1" t="s">
        <v>904</v>
      </c>
      <c r="E55" s="2" t="str">
        <f>HYPERLINK("http://mobilicidadejf.com.br","http://mobilicidadejf.com.br")</f>
        <v>http://mobilicidadejf.com.br</v>
      </c>
      <c r="F55" s="2" t="str">
        <f>HYPERLINK("http://www.facebook.com/mobilicidadejf/","http://www.facebook.com/mobilicidadejf/")</f>
        <v>http://www.facebook.com/mobilicidadejf/</v>
      </c>
      <c r="G55" s="1" t="s">
        <v>689</v>
      </c>
      <c r="H55" s="1" t="s">
        <v>905</v>
      </c>
      <c r="I55" s="1" t="s">
        <v>127</v>
      </c>
      <c r="J55" s="1" t="s">
        <v>128</v>
      </c>
      <c r="K55">
        <v>2012</v>
      </c>
      <c r="L55" s="1" t="s">
        <v>906</v>
      </c>
      <c r="M55" s="1" t="s">
        <v>127</v>
      </c>
      <c r="N55" s="1" t="s">
        <v>127</v>
      </c>
      <c r="O55" s="1" t="s">
        <v>14</v>
      </c>
      <c r="P55" s="1" t="s">
        <v>15</v>
      </c>
      <c r="Q55" s="1" t="s">
        <v>127</v>
      </c>
      <c r="R55" s="1" t="s">
        <v>17</v>
      </c>
      <c r="S55" s="1" t="s">
        <v>18</v>
      </c>
      <c r="T55" s="1" t="s">
        <v>19</v>
      </c>
      <c r="U55" s="1" t="s">
        <v>127</v>
      </c>
      <c r="V55" s="1" t="s">
        <v>127</v>
      </c>
      <c r="W55" s="1" t="s">
        <v>22</v>
      </c>
      <c r="X55" s="1" t="s">
        <v>127</v>
      </c>
      <c r="Y55" s="1" t="s">
        <v>127</v>
      </c>
      <c r="Z55" s="1" t="s">
        <v>127</v>
      </c>
      <c r="AA55" s="1" t="s">
        <v>127</v>
      </c>
      <c r="AB55" s="1" t="s">
        <v>127</v>
      </c>
      <c r="AC55" s="1" t="s">
        <v>222</v>
      </c>
      <c r="AD55" s="1" t="s">
        <v>127</v>
      </c>
      <c r="AE55" s="1" t="s">
        <v>222</v>
      </c>
      <c r="AF55" s="1" t="s">
        <v>127</v>
      </c>
      <c r="AG55" s="1" t="s">
        <v>902</v>
      </c>
      <c r="AH55" s="1" t="s">
        <v>131</v>
      </c>
      <c r="AI55" s="1" t="s">
        <v>127</v>
      </c>
      <c r="AJ55">
        <v>41</v>
      </c>
      <c r="AK55" s="1" t="s">
        <v>907</v>
      </c>
      <c r="AL55" s="1" t="s">
        <v>172</v>
      </c>
      <c r="AM55">
        <v>1</v>
      </c>
      <c r="AN55">
        <v>2</v>
      </c>
      <c r="AO55" s="1" t="s">
        <v>127</v>
      </c>
      <c r="AP55" s="1" t="s">
        <v>127</v>
      </c>
      <c r="AQ55" s="1" t="s">
        <v>39</v>
      </c>
      <c r="AR55">
        <v>0</v>
      </c>
      <c r="AS55">
        <v>12</v>
      </c>
      <c r="AT55" s="1" t="s">
        <v>127</v>
      </c>
      <c r="AU55" s="1" t="s">
        <v>127</v>
      </c>
      <c r="AV55" s="1" t="s">
        <v>127</v>
      </c>
      <c r="AW55" s="1" t="s">
        <v>45</v>
      </c>
      <c r="AX55" s="1" t="s">
        <v>127</v>
      </c>
      <c r="AY55" s="1" t="s">
        <v>127</v>
      </c>
      <c r="AZ55" s="1" t="s">
        <v>127</v>
      </c>
      <c r="BA55" s="1" t="s">
        <v>127</v>
      </c>
      <c r="BB55" s="1" t="s">
        <v>127</v>
      </c>
      <c r="BC55" s="1" t="s">
        <v>127</v>
      </c>
      <c r="BD55" s="1" t="s">
        <v>52</v>
      </c>
      <c r="BE55" s="1" t="s">
        <v>127</v>
      </c>
      <c r="BF55" s="1" t="s">
        <v>127</v>
      </c>
      <c r="BG55" s="1" t="s">
        <v>127</v>
      </c>
      <c r="BH55" s="1" t="s">
        <v>55</v>
      </c>
      <c r="BI55" s="1" t="s">
        <v>127</v>
      </c>
      <c r="BJ55" s="1" t="s">
        <v>57</v>
      </c>
      <c r="BK55" s="1" t="s">
        <v>58</v>
      </c>
      <c r="BL55" s="1" t="s">
        <v>127</v>
      </c>
      <c r="BM55" s="1" t="s">
        <v>60</v>
      </c>
      <c r="BN55" s="1" t="s">
        <v>127</v>
      </c>
      <c r="BO55" s="1" t="s">
        <v>62</v>
      </c>
      <c r="BP55" s="1" t="s">
        <v>127</v>
      </c>
      <c r="BQ55" s="1" t="s">
        <v>64</v>
      </c>
      <c r="BR55" s="1" t="s">
        <v>127</v>
      </c>
      <c r="BS55" s="1" t="s">
        <v>127</v>
      </c>
      <c r="BT55" s="1" t="s">
        <v>127</v>
      </c>
      <c r="BU55" s="1" t="s">
        <v>127</v>
      </c>
      <c r="BV55" s="1" t="s">
        <v>127</v>
      </c>
      <c r="BW55" s="1" t="s">
        <v>69</v>
      </c>
      <c r="BX55" s="1" t="s">
        <v>127</v>
      </c>
      <c r="BY55" s="1" t="s">
        <v>127</v>
      </c>
      <c r="BZ55" s="1" t="s">
        <v>127</v>
      </c>
      <c r="CA55" s="1" t="s">
        <v>127</v>
      </c>
      <c r="CB55" s="1" t="s">
        <v>127</v>
      </c>
      <c r="CC55" s="1" t="s">
        <v>75</v>
      </c>
      <c r="CD55" s="1" t="s">
        <v>76</v>
      </c>
      <c r="CE55" s="1" t="s">
        <v>127</v>
      </c>
      <c r="CF55" s="1" t="s">
        <v>127</v>
      </c>
      <c r="CG55" s="1" t="s">
        <v>78</v>
      </c>
      <c r="CH55" s="1" t="s">
        <v>127</v>
      </c>
      <c r="CI55" s="1" t="s">
        <v>127</v>
      </c>
      <c r="CJ55" s="1" t="s">
        <v>127</v>
      </c>
      <c r="CK55" s="1" t="s">
        <v>82</v>
      </c>
      <c r="CL55" s="1" t="s">
        <v>127</v>
      </c>
      <c r="CM55" s="1" t="s">
        <v>84</v>
      </c>
      <c r="CN55" s="1" t="s">
        <v>127</v>
      </c>
      <c r="CO55" s="1" t="s">
        <v>908</v>
      </c>
      <c r="CP55" s="1" t="s">
        <v>909</v>
      </c>
      <c r="CQ55" s="1" t="s">
        <v>127</v>
      </c>
      <c r="CR55" s="1" t="s">
        <v>127</v>
      </c>
      <c r="CS55" s="1" t="s">
        <v>89</v>
      </c>
      <c r="CT55" s="1" t="s">
        <v>127</v>
      </c>
      <c r="CU55" s="1" t="s">
        <v>91</v>
      </c>
      <c r="CV55" s="1" t="s">
        <v>127</v>
      </c>
      <c r="CW55" s="1" t="s">
        <v>93</v>
      </c>
      <c r="CX55" s="1" t="s">
        <v>127</v>
      </c>
      <c r="CY55" s="1" t="s">
        <v>95</v>
      </c>
      <c r="CZ55" s="1" t="s">
        <v>127</v>
      </c>
      <c r="DA55" s="1" t="s">
        <v>127</v>
      </c>
      <c r="DB55" s="1" t="s">
        <v>127</v>
      </c>
      <c r="DC55" s="1" t="s">
        <v>98</v>
      </c>
      <c r="DD55" s="1" t="s">
        <v>99</v>
      </c>
      <c r="DE55" s="1" t="s">
        <v>100</v>
      </c>
      <c r="DF55" s="1" t="s">
        <v>101</v>
      </c>
      <c r="DG55" s="1" t="s">
        <v>102</v>
      </c>
      <c r="DH55" s="1" t="s">
        <v>103</v>
      </c>
      <c r="DI55" s="1" t="s">
        <v>104</v>
      </c>
      <c r="DJ55" s="1" t="s">
        <v>105</v>
      </c>
      <c r="DK55" s="1" t="s">
        <v>127</v>
      </c>
      <c r="DL55" s="1" t="s">
        <v>127</v>
      </c>
      <c r="DM55" s="1" t="s">
        <v>127</v>
      </c>
      <c r="DN55" s="1" t="s">
        <v>127</v>
      </c>
      <c r="DO55" s="1" t="s">
        <v>108</v>
      </c>
      <c r="DP55" s="1" t="s">
        <v>109</v>
      </c>
      <c r="DQ55" s="1" t="s">
        <v>110</v>
      </c>
      <c r="DR55" s="1" t="s">
        <v>111</v>
      </c>
      <c r="DS55" s="1" t="s">
        <v>112</v>
      </c>
      <c r="DT55" s="1" t="s">
        <v>127</v>
      </c>
      <c r="DU55" s="1" t="s">
        <v>127</v>
      </c>
      <c r="DV55" s="1" t="s">
        <v>910</v>
      </c>
      <c r="DW55" s="1" t="s">
        <v>127</v>
      </c>
      <c r="DX55" s="1" t="s">
        <v>911</v>
      </c>
      <c r="DY55" s="1" t="s">
        <v>912</v>
      </c>
      <c r="DZ55" s="1" t="s">
        <v>913</v>
      </c>
      <c r="EA55" s="1" t="s">
        <v>914</v>
      </c>
      <c r="EB55" s="1" t="s">
        <v>915</v>
      </c>
    </row>
    <row r="56" spans="1:132" x14ac:dyDescent="0.2">
      <c r="A56" s="1" t="s">
        <v>916</v>
      </c>
      <c r="B56" s="1" t="s">
        <v>917</v>
      </c>
      <c r="C56" s="1" t="s">
        <v>918</v>
      </c>
      <c r="D56" s="1" t="s">
        <v>919</v>
      </c>
      <c r="E56" s="2" t="str">
        <f>HYPERLINK("http://saopaulo.gorunningtours.com","http://saopaulo.gorunningtours.com")</f>
        <v>http://saopaulo.gorunningtours.com</v>
      </c>
      <c r="F56" s="2" t="str">
        <f>HYPERLINK("http://www.facebook.com/Go-Running-Tours-Sao-Paulo-1359310004127023/","http://www.facebook.com/Go-Running-Tours-Sao-Paulo-1359310004127023/")</f>
        <v>http://www.facebook.com/Go-Running-Tours-Sao-Paulo-1359310004127023/</v>
      </c>
      <c r="G56" s="1" t="s">
        <v>185</v>
      </c>
      <c r="H56" s="1" t="s">
        <v>186</v>
      </c>
      <c r="I56" s="1" t="s">
        <v>127</v>
      </c>
      <c r="J56" s="1" t="s">
        <v>150</v>
      </c>
      <c r="K56">
        <v>2016</v>
      </c>
      <c r="L56" s="1" t="s">
        <v>920</v>
      </c>
      <c r="M56" s="1" t="s">
        <v>127</v>
      </c>
      <c r="N56" s="1" t="s">
        <v>127</v>
      </c>
      <c r="O56" s="1" t="s">
        <v>127</v>
      </c>
      <c r="P56" s="1" t="s">
        <v>127</v>
      </c>
      <c r="Q56" s="1" t="s">
        <v>127</v>
      </c>
      <c r="R56" s="1" t="s">
        <v>127</v>
      </c>
      <c r="S56" s="1" t="s">
        <v>127</v>
      </c>
      <c r="T56" s="1" t="s">
        <v>127</v>
      </c>
      <c r="U56" s="1" t="s">
        <v>921</v>
      </c>
      <c r="V56" s="1" t="s">
        <v>127</v>
      </c>
      <c r="W56" s="1" t="s">
        <v>22</v>
      </c>
      <c r="X56" s="1" t="s">
        <v>127</v>
      </c>
      <c r="Y56" s="1" t="s">
        <v>127</v>
      </c>
      <c r="Z56" s="1" t="s">
        <v>127</v>
      </c>
      <c r="AA56" s="1" t="s">
        <v>127</v>
      </c>
      <c r="AB56" s="1" t="s">
        <v>127</v>
      </c>
      <c r="AC56" s="1" t="s">
        <v>188</v>
      </c>
      <c r="AD56" s="1" t="s">
        <v>127</v>
      </c>
      <c r="AE56" s="1" t="s">
        <v>188</v>
      </c>
      <c r="AF56" s="1" t="s">
        <v>127</v>
      </c>
      <c r="AG56" s="1" t="s">
        <v>917</v>
      </c>
      <c r="AH56" s="1" t="s">
        <v>131</v>
      </c>
      <c r="AI56" s="1" t="s">
        <v>127</v>
      </c>
      <c r="AJ56">
        <v>41</v>
      </c>
      <c r="AK56" s="1" t="s">
        <v>922</v>
      </c>
      <c r="AL56" s="1" t="s">
        <v>133</v>
      </c>
      <c r="AM56">
        <v>0</v>
      </c>
      <c r="AN56">
        <v>1</v>
      </c>
      <c r="AO56" s="1" t="s">
        <v>127</v>
      </c>
      <c r="AP56" s="1" t="s">
        <v>38</v>
      </c>
      <c r="AQ56" s="1" t="s">
        <v>127</v>
      </c>
      <c r="AR56">
        <v>0</v>
      </c>
      <c r="AS56">
        <v>0</v>
      </c>
      <c r="AT56" s="1" t="s">
        <v>127</v>
      </c>
      <c r="AU56" s="1" t="s">
        <v>127</v>
      </c>
      <c r="AV56" s="1" t="s">
        <v>127</v>
      </c>
      <c r="AW56" s="1" t="s">
        <v>127</v>
      </c>
      <c r="AX56" s="1" t="s">
        <v>127</v>
      </c>
      <c r="AY56" s="1" t="s">
        <v>127</v>
      </c>
      <c r="AZ56" s="1" t="s">
        <v>127</v>
      </c>
      <c r="BA56" s="1" t="s">
        <v>127</v>
      </c>
      <c r="BB56" s="1" t="s">
        <v>127</v>
      </c>
      <c r="BC56" s="1" t="s">
        <v>127</v>
      </c>
      <c r="BD56" s="1" t="s">
        <v>127</v>
      </c>
      <c r="BE56" s="1" t="s">
        <v>53</v>
      </c>
      <c r="BF56" s="1" t="s">
        <v>127</v>
      </c>
      <c r="BG56" s="1" t="s">
        <v>127</v>
      </c>
      <c r="BH56" s="1" t="s">
        <v>127</v>
      </c>
      <c r="BI56" s="1" t="s">
        <v>127</v>
      </c>
      <c r="BJ56" s="1" t="s">
        <v>57</v>
      </c>
      <c r="BK56" s="1" t="s">
        <v>58</v>
      </c>
      <c r="BL56" s="1" t="s">
        <v>59</v>
      </c>
      <c r="BM56" s="1" t="s">
        <v>127</v>
      </c>
      <c r="BN56" s="1" t="s">
        <v>127</v>
      </c>
      <c r="BO56" s="1" t="s">
        <v>127</v>
      </c>
      <c r="BP56" s="1" t="s">
        <v>127</v>
      </c>
      <c r="BQ56" s="1" t="s">
        <v>64</v>
      </c>
      <c r="BR56" s="1" t="s">
        <v>127</v>
      </c>
      <c r="BS56" s="1" t="s">
        <v>127</v>
      </c>
      <c r="BT56" s="1" t="s">
        <v>127</v>
      </c>
      <c r="BU56" s="1" t="s">
        <v>127</v>
      </c>
      <c r="BV56" s="1" t="s">
        <v>127</v>
      </c>
      <c r="BW56" s="1" t="s">
        <v>127</v>
      </c>
      <c r="BX56" s="1" t="s">
        <v>127</v>
      </c>
      <c r="BY56" s="1" t="s">
        <v>71</v>
      </c>
      <c r="BZ56" s="1" t="s">
        <v>127</v>
      </c>
      <c r="CA56" s="1" t="s">
        <v>127</v>
      </c>
      <c r="CB56" s="1" t="s">
        <v>127</v>
      </c>
      <c r="CC56" s="1" t="s">
        <v>75</v>
      </c>
      <c r="CD56" s="1" t="s">
        <v>127</v>
      </c>
      <c r="CE56" s="1" t="s">
        <v>127</v>
      </c>
      <c r="CF56" s="1" t="s">
        <v>127</v>
      </c>
      <c r="CG56" s="1" t="s">
        <v>78</v>
      </c>
      <c r="CH56" s="1" t="s">
        <v>127</v>
      </c>
      <c r="CI56" s="1" t="s">
        <v>127</v>
      </c>
      <c r="CJ56" s="1" t="s">
        <v>127</v>
      </c>
      <c r="CK56" s="1" t="s">
        <v>127</v>
      </c>
      <c r="CL56" s="1" t="s">
        <v>127</v>
      </c>
      <c r="CM56" s="1" t="s">
        <v>127</v>
      </c>
      <c r="CN56" s="1" t="s">
        <v>127</v>
      </c>
      <c r="CO56" s="1" t="s">
        <v>923</v>
      </c>
      <c r="CP56" s="1" t="s">
        <v>127</v>
      </c>
      <c r="CQ56" s="1" t="s">
        <v>127</v>
      </c>
      <c r="CR56" s="1" t="s">
        <v>127</v>
      </c>
      <c r="CS56" s="1" t="s">
        <v>127</v>
      </c>
      <c r="CT56" s="1" t="s">
        <v>127</v>
      </c>
      <c r="CU56" s="1" t="s">
        <v>127</v>
      </c>
      <c r="CV56" s="1" t="s">
        <v>127</v>
      </c>
      <c r="CW56" s="1" t="s">
        <v>127</v>
      </c>
      <c r="CX56" s="1" t="s">
        <v>127</v>
      </c>
      <c r="CY56" s="1" t="s">
        <v>127</v>
      </c>
      <c r="CZ56" s="1" t="s">
        <v>127</v>
      </c>
      <c r="DA56" s="1" t="s">
        <v>127</v>
      </c>
      <c r="DB56" s="1" t="s">
        <v>127</v>
      </c>
      <c r="DC56" s="1" t="s">
        <v>127</v>
      </c>
      <c r="DD56" s="1" t="s">
        <v>127</v>
      </c>
      <c r="DE56" s="1" t="s">
        <v>127</v>
      </c>
      <c r="DF56" s="1" t="s">
        <v>101</v>
      </c>
      <c r="DG56" s="1" t="s">
        <v>127</v>
      </c>
      <c r="DH56" s="1" t="s">
        <v>127</v>
      </c>
      <c r="DI56" s="1" t="s">
        <v>127</v>
      </c>
      <c r="DJ56" s="1" t="s">
        <v>127</v>
      </c>
      <c r="DK56" s="1" t="s">
        <v>127</v>
      </c>
      <c r="DL56" s="1" t="s">
        <v>127</v>
      </c>
      <c r="DM56" s="1" t="s">
        <v>127</v>
      </c>
      <c r="DN56" s="1" t="s">
        <v>127</v>
      </c>
      <c r="DO56" s="1" t="s">
        <v>127</v>
      </c>
      <c r="DP56" s="1" t="s">
        <v>127</v>
      </c>
      <c r="DQ56" s="1" t="s">
        <v>127</v>
      </c>
      <c r="DR56" s="1" t="s">
        <v>127</v>
      </c>
      <c r="DS56" s="1" t="s">
        <v>127</v>
      </c>
      <c r="DT56" s="1" t="s">
        <v>127</v>
      </c>
      <c r="DU56" s="1" t="s">
        <v>924</v>
      </c>
      <c r="DV56" s="1" t="s">
        <v>925</v>
      </c>
      <c r="DW56" s="1" t="s">
        <v>926</v>
      </c>
      <c r="DX56" s="1" t="s">
        <v>127</v>
      </c>
      <c r="DY56" s="1" t="s">
        <v>127</v>
      </c>
      <c r="DZ56" s="1" t="s">
        <v>927</v>
      </c>
      <c r="EA56" s="1" t="s">
        <v>928</v>
      </c>
      <c r="EB56" s="1" t="s">
        <v>929</v>
      </c>
    </row>
    <row r="57" spans="1:132" x14ac:dyDescent="0.2">
      <c r="A57" s="1" t="s">
        <v>930</v>
      </c>
      <c r="B57" s="1" t="s">
        <v>931</v>
      </c>
      <c r="C57" s="1" t="s">
        <v>932</v>
      </c>
      <c r="D57" s="1" t="s">
        <v>933</v>
      </c>
      <c r="E57" s="2" t="str">
        <f>HYPERLINK("http://www.evv.ueg.br","http://www.evv.ueg.br")</f>
        <v>http://www.evv.ueg.br</v>
      </c>
      <c r="F57" s="2" t="str">
        <f>HYPERLINK("https://www.facebook.com/evvueg","https://www.facebook.com/evvueg")</f>
        <v>https://www.facebook.com/evvueg</v>
      </c>
      <c r="G57" s="1" t="s">
        <v>934</v>
      </c>
      <c r="H57" s="1" t="s">
        <v>935</v>
      </c>
      <c r="I57" s="1" t="s">
        <v>936</v>
      </c>
      <c r="J57" s="1" t="s">
        <v>150</v>
      </c>
      <c r="K57">
        <v>2006</v>
      </c>
      <c r="L57" s="1" t="s">
        <v>937</v>
      </c>
      <c r="M57" s="1" t="s">
        <v>127</v>
      </c>
      <c r="N57" s="1" t="s">
        <v>127</v>
      </c>
      <c r="O57" s="1" t="s">
        <v>127</v>
      </c>
      <c r="P57" s="1" t="s">
        <v>15</v>
      </c>
      <c r="Q57" s="1" t="s">
        <v>127</v>
      </c>
      <c r="R57" s="1" t="s">
        <v>127</v>
      </c>
      <c r="S57" s="1" t="s">
        <v>18</v>
      </c>
      <c r="T57" s="1" t="s">
        <v>127</v>
      </c>
      <c r="U57" s="1" t="s">
        <v>127</v>
      </c>
      <c r="V57" s="1" t="s">
        <v>21</v>
      </c>
      <c r="W57" s="1" t="s">
        <v>22</v>
      </c>
      <c r="X57" s="1" t="s">
        <v>127</v>
      </c>
      <c r="Y57" s="1" t="s">
        <v>127</v>
      </c>
      <c r="Z57" s="1" t="s">
        <v>127</v>
      </c>
      <c r="AA57" s="1" t="s">
        <v>127</v>
      </c>
      <c r="AB57" s="1" t="s">
        <v>127</v>
      </c>
      <c r="AC57" s="1" t="s">
        <v>130</v>
      </c>
      <c r="AD57" s="1" t="s">
        <v>127</v>
      </c>
      <c r="AE57" s="1" t="s">
        <v>130</v>
      </c>
      <c r="AF57" s="1" t="s">
        <v>127</v>
      </c>
      <c r="AG57" s="1" t="s">
        <v>938</v>
      </c>
      <c r="AH57" s="1" t="s">
        <v>131</v>
      </c>
      <c r="AI57" s="1" t="s">
        <v>127</v>
      </c>
      <c r="AJ57">
        <v>60</v>
      </c>
      <c r="AK57" s="1" t="s">
        <v>939</v>
      </c>
      <c r="AL57" s="1" t="s">
        <v>172</v>
      </c>
      <c r="AM57">
        <v>60</v>
      </c>
      <c r="AN57">
        <v>0</v>
      </c>
      <c r="AO57" s="1" t="s">
        <v>37</v>
      </c>
      <c r="AP57" s="1" t="s">
        <v>127</v>
      </c>
      <c r="AQ57" s="1" t="s">
        <v>127</v>
      </c>
      <c r="AR57">
        <v>60</v>
      </c>
      <c r="AS57">
        <v>100</v>
      </c>
      <c r="AT57" s="1" t="s">
        <v>127</v>
      </c>
      <c r="AU57" s="1" t="s">
        <v>127</v>
      </c>
      <c r="AV57" s="1" t="s">
        <v>127</v>
      </c>
      <c r="AW57" s="1" t="s">
        <v>127</v>
      </c>
      <c r="AX57" s="1" t="s">
        <v>127</v>
      </c>
      <c r="AY57" s="1" t="s">
        <v>127</v>
      </c>
      <c r="AZ57" s="1" t="s">
        <v>127</v>
      </c>
      <c r="BA57" s="1" t="s">
        <v>49</v>
      </c>
      <c r="BB57" s="1" t="s">
        <v>127</v>
      </c>
      <c r="BC57" s="1" t="s">
        <v>127</v>
      </c>
      <c r="BD57" s="1" t="s">
        <v>127</v>
      </c>
      <c r="BE57" s="1" t="s">
        <v>127</v>
      </c>
      <c r="BF57" s="1" t="s">
        <v>127</v>
      </c>
      <c r="BG57" s="1" t="s">
        <v>127</v>
      </c>
      <c r="BH57" s="1" t="s">
        <v>127</v>
      </c>
      <c r="BI57" s="1" t="s">
        <v>56</v>
      </c>
      <c r="BJ57" s="1" t="s">
        <v>57</v>
      </c>
      <c r="BK57" s="1" t="s">
        <v>58</v>
      </c>
      <c r="BL57" s="1" t="s">
        <v>127</v>
      </c>
      <c r="BM57" s="1" t="s">
        <v>60</v>
      </c>
      <c r="BN57" s="1" t="s">
        <v>127</v>
      </c>
      <c r="BO57" s="1" t="s">
        <v>127</v>
      </c>
      <c r="BP57" s="1" t="s">
        <v>127</v>
      </c>
      <c r="BQ57" s="1" t="s">
        <v>64</v>
      </c>
      <c r="BR57" s="1" t="s">
        <v>127</v>
      </c>
      <c r="BS57" s="1" t="s">
        <v>127</v>
      </c>
      <c r="BT57" s="1" t="s">
        <v>127</v>
      </c>
      <c r="BU57" s="1" t="s">
        <v>127</v>
      </c>
      <c r="BV57" s="1" t="s">
        <v>127</v>
      </c>
      <c r="BW57" s="1" t="s">
        <v>127</v>
      </c>
      <c r="BX57" s="1" t="s">
        <v>127</v>
      </c>
      <c r="BY57" s="1" t="s">
        <v>127</v>
      </c>
      <c r="BZ57" s="1" t="s">
        <v>127</v>
      </c>
      <c r="CA57" s="1" t="s">
        <v>127</v>
      </c>
      <c r="CB57" s="1" t="s">
        <v>127</v>
      </c>
      <c r="CC57" s="1" t="s">
        <v>127</v>
      </c>
      <c r="CD57" s="1" t="s">
        <v>76</v>
      </c>
      <c r="CE57" s="1" t="s">
        <v>127</v>
      </c>
      <c r="CF57" s="1" t="s">
        <v>127</v>
      </c>
      <c r="CG57" s="1" t="s">
        <v>127</v>
      </c>
      <c r="CH57" s="1" t="s">
        <v>79</v>
      </c>
      <c r="CI57" s="1" t="s">
        <v>127</v>
      </c>
      <c r="CJ57" s="1" t="s">
        <v>127</v>
      </c>
      <c r="CK57" s="1" t="s">
        <v>127</v>
      </c>
      <c r="CL57" s="1" t="s">
        <v>127</v>
      </c>
      <c r="CM57" s="1" t="s">
        <v>127</v>
      </c>
      <c r="CN57" s="1" t="s">
        <v>127</v>
      </c>
      <c r="CO57" s="1" t="s">
        <v>940</v>
      </c>
      <c r="CP57" s="1" t="s">
        <v>941</v>
      </c>
      <c r="CQ57" s="1" t="s">
        <v>87</v>
      </c>
      <c r="CR57" s="1" t="s">
        <v>88</v>
      </c>
      <c r="CS57" s="1" t="s">
        <v>89</v>
      </c>
      <c r="CT57" s="1" t="s">
        <v>127</v>
      </c>
      <c r="CU57" s="1" t="s">
        <v>91</v>
      </c>
      <c r="CV57" s="1" t="s">
        <v>92</v>
      </c>
      <c r="CW57" s="1" t="s">
        <v>127</v>
      </c>
      <c r="CX57" s="1" t="s">
        <v>127</v>
      </c>
      <c r="CY57" s="1" t="s">
        <v>127</v>
      </c>
      <c r="CZ57" s="1" t="s">
        <v>127</v>
      </c>
      <c r="DA57" s="1" t="s">
        <v>97</v>
      </c>
      <c r="DB57" s="1" t="s">
        <v>127</v>
      </c>
      <c r="DC57" s="1" t="s">
        <v>127</v>
      </c>
      <c r="DD57" s="1" t="s">
        <v>99</v>
      </c>
      <c r="DE57" s="1" t="s">
        <v>100</v>
      </c>
      <c r="DF57" s="1" t="s">
        <v>101</v>
      </c>
      <c r="DG57" s="1" t="s">
        <v>102</v>
      </c>
      <c r="DH57" s="1" t="s">
        <v>103</v>
      </c>
      <c r="DI57" s="1" t="s">
        <v>127</v>
      </c>
      <c r="DJ57" s="1" t="s">
        <v>105</v>
      </c>
      <c r="DK57" s="1" t="s">
        <v>127</v>
      </c>
      <c r="DL57" s="1" t="s">
        <v>127</v>
      </c>
      <c r="DM57" s="1" t="s">
        <v>127</v>
      </c>
      <c r="DN57" s="1" t="s">
        <v>88</v>
      </c>
      <c r="DO57" s="1" t="s">
        <v>127</v>
      </c>
      <c r="DP57" s="1" t="s">
        <v>109</v>
      </c>
      <c r="DQ57" s="1" t="s">
        <v>127</v>
      </c>
      <c r="DR57" s="1" t="s">
        <v>127</v>
      </c>
      <c r="DS57" s="1" t="s">
        <v>127</v>
      </c>
      <c r="DT57" s="1" t="s">
        <v>127</v>
      </c>
      <c r="DU57" s="1" t="s">
        <v>127</v>
      </c>
      <c r="DV57" s="1" t="s">
        <v>942</v>
      </c>
      <c r="DW57" s="1" t="s">
        <v>943</v>
      </c>
      <c r="DX57" s="1" t="s">
        <v>944</v>
      </c>
      <c r="DY57" s="1" t="s">
        <v>945</v>
      </c>
      <c r="DZ57" s="1" t="s">
        <v>946</v>
      </c>
      <c r="EA57" s="1" t="s">
        <v>947</v>
      </c>
      <c r="EB57" s="1" t="s">
        <v>948</v>
      </c>
    </row>
    <row r="58" spans="1:132" x14ac:dyDescent="0.2">
      <c r="A58" s="1" t="s">
        <v>949</v>
      </c>
      <c r="B58" s="1" t="s">
        <v>950</v>
      </c>
      <c r="C58" s="1" t="s">
        <v>951</v>
      </c>
      <c r="D58" s="1" t="s">
        <v>952</v>
      </c>
      <c r="E58" s="2"/>
      <c r="F58" s="2" t="str">
        <f>HYPERLINK("https://www.facebook.com/getufpr/","https://www.facebook.com/getufpr/")</f>
        <v>https://www.facebook.com/getufpr/</v>
      </c>
      <c r="G58" s="1" t="s">
        <v>780</v>
      </c>
      <c r="H58" s="1" t="s">
        <v>781</v>
      </c>
      <c r="I58" s="1" t="s">
        <v>127</v>
      </c>
      <c r="J58" s="1" t="s">
        <v>150</v>
      </c>
      <c r="K58">
        <v>2016</v>
      </c>
      <c r="L58" s="1" t="s">
        <v>953</v>
      </c>
      <c r="M58" s="1" t="s">
        <v>127</v>
      </c>
      <c r="N58" s="1" t="s">
        <v>127</v>
      </c>
      <c r="O58" s="1" t="s">
        <v>127</v>
      </c>
      <c r="P58" s="1" t="s">
        <v>127</v>
      </c>
      <c r="Q58" s="1" t="s">
        <v>127</v>
      </c>
      <c r="R58" s="1" t="s">
        <v>127</v>
      </c>
      <c r="S58" s="1" t="s">
        <v>127</v>
      </c>
      <c r="T58" s="1" t="s">
        <v>127</v>
      </c>
      <c r="U58" s="1" t="s">
        <v>127</v>
      </c>
      <c r="V58" s="1" t="s">
        <v>21</v>
      </c>
      <c r="W58" s="1" t="s">
        <v>22</v>
      </c>
      <c r="X58" s="1" t="s">
        <v>23</v>
      </c>
      <c r="Y58" s="1" t="s">
        <v>127</v>
      </c>
      <c r="Z58" s="1" t="s">
        <v>127</v>
      </c>
      <c r="AA58" s="1" t="s">
        <v>127</v>
      </c>
      <c r="AB58" s="1" t="s">
        <v>127</v>
      </c>
      <c r="AC58" s="1" t="s">
        <v>130</v>
      </c>
      <c r="AD58" s="1" t="s">
        <v>127</v>
      </c>
      <c r="AE58" s="1" t="s">
        <v>130</v>
      </c>
      <c r="AF58" s="1" t="s">
        <v>127</v>
      </c>
      <c r="AG58" s="1" t="s">
        <v>127</v>
      </c>
      <c r="AH58" s="1" t="s">
        <v>127</v>
      </c>
      <c r="AI58" s="1" t="s">
        <v>127</v>
      </c>
      <c r="AJ58"/>
      <c r="AK58" s="1" t="s">
        <v>127</v>
      </c>
      <c r="AL58" s="1" t="s">
        <v>127</v>
      </c>
      <c r="AM58"/>
      <c r="AN58">
        <v>10</v>
      </c>
      <c r="AO58" s="1" t="s">
        <v>127</v>
      </c>
      <c r="AP58" s="1" t="s">
        <v>127</v>
      </c>
      <c r="AQ58" s="1" t="s">
        <v>39</v>
      </c>
      <c r="AR58"/>
      <c r="AS58">
        <v>5</v>
      </c>
      <c r="AT58" s="1" t="s">
        <v>127</v>
      </c>
      <c r="AU58" s="1" t="s">
        <v>127</v>
      </c>
      <c r="AV58" s="1" t="s">
        <v>127</v>
      </c>
      <c r="AW58" s="1" t="s">
        <v>127</v>
      </c>
      <c r="AX58" s="1" t="s">
        <v>127</v>
      </c>
      <c r="AY58" s="1" t="s">
        <v>127</v>
      </c>
      <c r="AZ58" s="1" t="s">
        <v>127</v>
      </c>
      <c r="BA58" s="1" t="s">
        <v>127</v>
      </c>
      <c r="BB58" s="1" t="s">
        <v>127</v>
      </c>
      <c r="BC58" s="1" t="s">
        <v>127</v>
      </c>
      <c r="BD58" s="1" t="s">
        <v>127</v>
      </c>
      <c r="BE58" s="1" t="s">
        <v>127</v>
      </c>
      <c r="BF58" s="1" t="s">
        <v>54</v>
      </c>
      <c r="BG58" s="1" t="s">
        <v>127</v>
      </c>
      <c r="BH58" s="1" t="s">
        <v>127</v>
      </c>
      <c r="BI58" s="1" t="s">
        <v>127</v>
      </c>
      <c r="BJ58" s="1" t="s">
        <v>57</v>
      </c>
      <c r="BK58" s="1" t="s">
        <v>58</v>
      </c>
      <c r="BL58" s="1" t="s">
        <v>127</v>
      </c>
      <c r="BM58" s="1" t="s">
        <v>127</v>
      </c>
      <c r="BN58" s="1" t="s">
        <v>127</v>
      </c>
      <c r="BO58" s="1" t="s">
        <v>127</v>
      </c>
      <c r="BP58" s="1" t="s">
        <v>127</v>
      </c>
      <c r="BQ58" s="1" t="s">
        <v>127</v>
      </c>
      <c r="BR58" s="1" t="s">
        <v>127</v>
      </c>
      <c r="BS58" s="1" t="s">
        <v>127</v>
      </c>
      <c r="BT58" s="1" t="s">
        <v>127</v>
      </c>
      <c r="BU58" s="1" t="s">
        <v>127</v>
      </c>
      <c r="BV58" s="1" t="s">
        <v>127</v>
      </c>
      <c r="BW58" s="1" t="s">
        <v>127</v>
      </c>
      <c r="BX58" s="1" t="s">
        <v>127</v>
      </c>
      <c r="BY58" s="1" t="s">
        <v>71</v>
      </c>
      <c r="BZ58" s="1" t="s">
        <v>127</v>
      </c>
      <c r="CA58" s="1" t="s">
        <v>73</v>
      </c>
      <c r="CB58" s="1" t="s">
        <v>74</v>
      </c>
      <c r="CC58" s="1" t="s">
        <v>127</v>
      </c>
      <c r="CD58" s="1" t="s">
        <v>127</v>
      </c>
      <c r="CE58" s="1" t="s">
        <v>127</v>
      </c>
      <c r="CF58" s="1" t="s">
        <v>127</v>
      </c>
      <c r="CG58" s="1" t="s">
        <v>78</v>
      </c>
      <c r="CH58" s="1" t="s">
        <v>127</v>
      </c>
      <c r="CI58" s="1" t="s">
        <v>127</v>
      </c>
      <c r="CJ58" s="1" t="s">
        <v>127</v>
      </c>
      <c r="CK58" s="1" t="s">
        <v>82</v>
      </c>
      <c r="CL58" s="1" t="s">
        <v>83</v>
      </c>
      <c r="CM58" s="1" t="s">
        <v>127</v>
      </c>
      <c r="CN58" s="1" t="s">
        <v>127</v>
      </c>
      <c r="CO58" s="1" t="s">
        <v>954</v>
      </c>
      <c r="CP58" s="1" t="s">
        <v>955</v>
      </c>
      <c r="CQ58" s="1" t="s">
        <v>87</v>
      </c>
      <c r="CR58" s="1" t="s">
        <v>127</v>
      </c>
      <c r="CS58" s="1" t="s">
        <v>127</v>
      </c>
      <c r="CT58" s="1" t="s">
        <v>127</v>
      </c>
      <c r="CU58" s="1" t="s">
        <v>91</v>
      </c>
      <c r="CV58" s="1" t="s">
        <v>92</v>
      </c>
      <c r="CW58" s="1" t="s">
        <v>127</v>
      </c>
      <c r="CX58" s="1" t="s">
        <v>127</v>
      </c>
      <c r="CY58" s="1" t="s">
        <v>127</v>
      </c>
      <c r="CZ58" s="1" t="s">
        <v>127</v>
      </c>
      <c r="DA58" s="1" t="s">
        <v>127</v>
      </c>
      <c r="DB58" s="1" t="s">
        <v>127</v>
      </c>
      <c r="DC58" s="1" t="s">
        <v>127</v>
      </c>
      <c r="DD58" s="1" t="s">
        <v>99</v>
      </c>
      <c r="DE58" s="1" t="s">
        <v>100</v>
      </c>
      <c r="DF58" s="1" t="s">
        <v>101</v>
      </c>
      <c r="DG58" s="1" t="s">
        <v>127</v>
      </c>
      <c r="DH58" s="1" t="s">
        <v>127</v>
      </c>
      <c r="DI58" s="1" t="s">
        <v>127</v>
      </c>
      <c r="DJ58" s="1" t="s">
        <v>105</v>
      </c>
      <c r="DK58" s="1" t="s">
        <v>127</v>
      </c>
      <c r="DL58" s="1" t="s">
        <v>127</v>
      </c>
      <c r="DM58" s="1" t="s">
        <v>107</v>
      </c>
      <c r="DN58" s="1" t="s">
        <v>127</v>
      </c>
      <c r="DO58" s="1" t="s">
        <v>108</v>
      </c>
      <c r="DP58" s="1" t="s">
        <v>109</v>
      </c>
      <c r="DQ58" s="1" t="s">
        <v>110</v>
      </c>
      <c r="DR58" s="1" t="s">
        <v>111</v>
      </c>
      <c r="DS58" s="1" t="s">
        <v>112</v>
      </c>
      <c r="DT58" s="1" t="s">
        <v>127</v>
      </c>
      <c r="DU58" s="1" t="s">
        <v>127</v>
      </c>
      <c r="DV58" s="1" t="s">
        <v>956</v>
      </c>
      <c r="DW58" s="1" t="s">
        <v>127</v>
      </c>
      <c r="DX58" s="1" t="s">
        <v>957</v>
      </c>
      <c r="DY58" s="1" t="s">
        <v>127</v>
      </c>
      <c r="DZ58" s="1" t="s">
        <v>958</v>
      </c>
      <c r="EA58" s="1" t="s">
        <v>959</v>
      </c>
      <c r="EB58" s="1" t="s">
        <v>960</v>
      </c>
    </row>
    <row r="59" spans="1:132" x14ac:dyDescent="0.2">
      <c r="A59" s="1" t="s">
        <v>961</v>
      </c>
      <c r="B59" s="1" t="s">
        <v>290</v>
      </c>
      <c r="C59" s="1" t="s">
        <v>962</v>
      </c>
      <c r="D59" s="1" t="s">
        <v>963</v>
      </c>
      <c r="E59" s="2" t="str">
        <f>HYPERLINK("http://inciti.org","http://inciti.org")</f>
        <v>http://inciti.org</v>
      </c>
      <c r="F59" s="2" t="str">
        <f>HYPERLINK("https://www.facebook.com/incitiorg","https://www.facebook.com/incitiorg")</f>
        <v>https://www.facebook.com/incitiorg</v>
      </c>
      <c r="G59" s="1" t="s">
        <v>286</v>
      </c>
      <c r="H59" s="1" t="s">
        <v>287</v>
      </c>
      <c r="I59" s="1" t="s">
        <v>127</v>
      </c>
      <c r="J59" s="1" t="s">
        <v>128</v>
      </c>
      <c r="K59">
        <v>2013</v>
      </c>
      <c r="L59" s="1" t="s">
        <v>964</v>
      </c>
      <c r="M59" s="1" t="s">
        <v>12</v>
      </c>
      <c r="N59" s="1" t="s">
        <v>13</v>
      </c>
      <c r="O59" s="1" t="s">
        <v>14</v>
      </c>
      <c r="P59" s="1" t="s">
        <v>15</v>
      </c>
      <c r="Q59" s="1" t="s">
        <v>127</v>
      </c>
      <c r="R59" s="1" t="s">
        <v>17</v>
      </c>
      <c r="S59" s="1" t="s">
        <v>18</v>
      </c>
      <c r="T59" s="1" t="s">
        <v>19</v>
      </c>
      <c r="U59" s="1" t="s">
        <v>965</v>
      </c>
      <c r="V59" s="1" t="s">
        <v>21</v>
      </c>
      <c r="W59" s="1" t="s">
        <v>22</v>
      </c>
      <c r="X59" s="1" t="s">
        <v>23</v>
      </c>
      <c r="Y59" s="1" t="s">
        <v>24</v>
      </c>
      <c r="Z59" s="1" t="s">
        <v>25</v>
      </c>
      <c r="AA59" s="1" t="s">
        <v>26</v>
      </c>
      <c r="AB59" s="1" t="s">
        <v>27</v>
      </c>
      <c r="AC59" s="1" t="s">
        <v>130</v>
      </c>
      <c r="AD59" s="1" t="s">
        <v>127</v>
      </c>
      <c r="AE59" s="1" t="s">
        <v>130</v>
      </c>
      <c r="AF59" s="1" t="s">
        <v>127</v>
      </c>
      <c r="AG59" s="1" t="s">
        <v>290</v>
      </c>
      <c r="AH59" s="1" t="s">
        <v>203</v>
      </c>
      <c r="AI59" s="1" t="s">
        <v>127</v>
      </c>
      <c r="AJ59">
        <v>63</v>
      </c>
      <c r="AK59" s="1" t="s">
        <v>966</v>
      </c>
      <c r="AL59" s="1" t="s">
        <v>172</v>
      </c>
      <c r="AM59">
        <v>26</v>
      </c>
      <c r="AN59">
        <v>29</v>
      </c>
      <c r="AO59" s="1" t="s">
        <v>37</v>
      </c>
      <c r="AP59" s="1" t="s">
        <v>127</v>
      </c>
      <c r="AQ59" s="1" t="s">
        <v>127</v>
      </c>
      <c r="AR59">
        <v>26</v>
      </c>
      <c r="AS59">
        <v>29</v>
      </c>
      <c r="AT59" s="1" t="s">
        <v>42</v>
      </c>
      <c r="AU59" s="1" t="s">
        <v>43</v>
      </c>
      <c r="AV59" s="1" t="s">
        <v>127</v>
      </c>
      <c r="AW59" s="1" t="s">
        <v>127</v>
      </c>
      <c r="AX59" s="1" t="s">
        <v>46</v>
      </c>
      <c r="AY59" s="1" t="s">
        <v>127</v>
      </c>
      <c r="AZ59" s="1" t="s">
        <v>127</v>
      </c>
      <c r="BA59" s="1" t="s">
        <v>127</v>
      </c>
      <c r="BB59" s="1" t="s">
        <v>127</v>
      </c>
      <c r="BC59" s="1" t="s">
        <v>127</v>
      </c>
      <c r="BD59" s="1" t="s">
        <v>52</v>
      </c>
      <c r="BE59" s="1" t="s">
        <v>127</v>
      </c>
      <c r="BF59" s="1" t="s">
        <v>127</v>
      </c>
      <c r="BG59" s="1" t="s">
        <v>127</v>
      </c>
      <c r="BH59" s="1" t="s">
        <v>55</v>
      </c>
      <c r="BI59" s="1" t="s">
        <v>56</v>
      </c>
      <c r="BJ59" s="1" t="s">
        <v>57</v>
      </c>
      <c r="BK59" s="1" t="s">
        <v>58</v>
      </c>
      <c r="BL59" s="1" t="s">
        <v>127</v>
      </c>
      <c r="BM59" s="1" t="s">
        <v>60</v>
      </c>
      <c r="BN59" s="1" t="s">
        <v>61</v>
      </c>
      <c r="BO59" s="1" t="s">
        <v>62</v>
      </c>
      <c r="BP59" s="1" t="s">
        <v>63</v>
      </c>
      <c r="BQ59" s="1" t="s">
        <v>64</v>
      </c>
      <c r="BR59" s="1" t="s">
        <v>65</v>
      </c>
      <c r="BS59" s="1" t="s">
        <v>66</v>
      </c>
      <c r="BT59" s="1" t="s">
        <v>67</v>
      </c>
      <c r="BU59" s="1" t="s">
        <v>134</v>
      </c>
      <c r="BV59" s="1" t="s">
        <v>68</v>
      </c>
      <c r="BW59" s="1" t="s">
        <v>69</v>
      </c>
      <c r="BX59" s="1" t="s">
        <v>70</v>
      </c>
      <c r="BY59" s="1" t="s">
        <v>71</v>
      </c>
      <c r="BZ59" s="1" t="s">
        <v>72</v>
      </c>
      <c r="CA59" s="1" t="s">
        <v>73</v>
      </c>
      <c r="CB59" s="1" t="s">
        <v>74</v>
      </c>
      <c r="CC59" s="1" t="s">
        <v>75</v>
      </c>
      <c r="CD59" s="1" t="s">
        <v>76</v>
      </c>
      <c r="CE59" s="1" t="s">
        <v>77</v>
      </c>
      <c r="CF59" s="1" t="s">
        <v>127</v>
      </c>
      <c r="CG59" s="1" t="s">
        <v>78</v>
      </c>
      <c r="CH59" s="1" t="s">
        <v>79</v>
      </c>
      <c r="CI59" s="1" t="s">
        <v>80</v>
      </c>
      <c r="CJ59" s="1" t="s">
        <v>81</v>
      </c>
      <c r="CK59" s="1" t="s">
        <v>82</v>
      </c>
      <c r="CL59" s="1" t="s">
        <v>83</v>
      </c>
      <c r="CM59" s="1" t="s">
        <v>84</v>
      </c>
      <c r="CN59" s="1" t="s">
        <v>127</v>
      </c>
      <c r="CO59" s="1" t="s">
        <v>967</v>
      </c>
      <c r="CP59" s="1" t="s">
        <v>968</v>
      </c>
      <c r="CQ59" s="1" t="s">
        <v>127</v>
      </c>
      <c r="CR59" s="1" t="s">
        <v>88</v>
      </c>
      <c r="CS59" s="1" t="s">
        <v>89</v>
      </c>
      <c r="CT59" s="1" t="s">
        <v>90</v>
      </c>
      <c r="CU59" s="1" t="s">
        <v>127</v>
      </c>
      <c r="CV59" s="1" t="s">
        <v>127</v>
      </c>
      <c r="CW59" s="1" t="s">
        <v>127</v>
      </c>
      <c r="CX59" s="1" t="s">
        <v>127</v>
      </c>
      <c r="CY59" s="1" t="s">
        <v>127</v>
      </c>
      <c r="CZ59" s="1" t="s">
        <v>127</v>
      </c>
      <c r="DA59" s="1" t="s">
        <v>127</v>
      </c>
      <c r="DB59" s="1" t="s">
        <v>127</v>
      </c>
      <c r="DC59" s="1" t="s">
        <v>98</v>
      </c>
      <c r="DD59" s="1" t="s">
        <v>99</v>
      </c>
      <c r="DE59" s="1" t="s">
        <v>100</v>
      </c>
      <c r="DF59" s="1" t="s">
        <v>101</v>
      </c>
      <c r="DG59" s="1" t="s">
        <v>102</v>
      </c>
      <c r="DH59" s="1" t="s">
        <v>103</v>
      </c>
      <c r="DI59" s="1" t="s">
        <v>104</v>
      </c>
      <c r="DJ59" s="1" t="s">
        <v>105</v>
      </c>
      <c r="DK59" s="1" t="s">
        <v>969</v>
      </c>
      <c r="DL59" s="1" t="s">
        <v>106</v>
      </c>
      <c r="DM59" s="1" t="s">
        <v>107</v>
      </c>
      <c r="DN59" s="1" t="s">
        <v>88</v>
      </c>
      <c r="DO59" s="1" t="s">
        <v>108</v>
      </c>
      <c r="DP59" s="1" t="s">
        <v>109</v>
      </c>
      <c r="DQ59" s="1" t="s">
        <v>110</v>
      </c>
      <c r="DR59" s="1" t="s">
        <v>111</v>
      </c>
      <c r="DS59" s="1" t="s">
        <v>112</v>
      </c>
      <c r="DT59" s="1" t="s">
        <v>127</v>
      </c>
      <c r="DU59" s="1" t="s">
        <v>127</v>
      </c>
      <c r="DV59" s="1" t="s">
        <v>970</v>
      </c>
      <c r="DW59" s="1" t="s">
        <v>971</v>
      </c>
      <c r="DX59" s="1" t="s">
        <v>972</v>
      </c>
      <c r="DY59" s="1" t="s">
        <v>127</v>
      </c>
      <c r="DZ59" s="1" t="s">
        <v>973</v>
      </c>
      <c r="EA59" s="1" t="s">
        <v>974</v>
      </c>
      <c r="EB59" s="1" t="s">
        <v>975</v>
      </c>
    </row>
    <row r="60" spans="1:132" x14ac:dyDescent="0.2">
      <c r="A60" s="1" t="s">
        <v>976</v>
      </c>
      <c r="B60" s="1" t="s">
        <v>977</v>
      </c>
      <c r="C60" s="1" t="s">
        <v>978</v>
      </c>
      <c r="D60" s="1" t="s">
        <v>979</v>
      </c>
      <c r="E60" s="2" t="str">
        <f>HYPERLINK("http://www.tcurbes.com.br","http://www.tcurbes.com.br")</f>
        <v>http://www.tcurbes.com.br</v>
      </c>
      <c r="F60" s="2" t="str">
        <f>HYPERLINK("http://www.facebook.com/tcurbes","http://www.facebook.com/tcurbes")</f>
        <v>http://www.facebook.com/tcurbes</v>
      </c>
      <c r="G60" s="1" t="s">
        <v>185</v>
      </c>
      <c r="H60" s="1" t="s">
        <v>186</v>
      </c>
      <c r="I60" s="1" t="s">
        <v>127</v>
      </c>
      <c r="J60" s="1" t="s">
        <v>187</v>
      </c>
      <c r="K60">
        <v>2007</v>
      </c>
      <c r="L60" s="1" t="s">
        <v>980</v>
      </c>
      <c r="M60" s="1" t="s">
        <v>12</v>
      </c>
      <c r="N60" s="1" t="s">
        <v>13</v>
      </c>
      <c r="O60" s="1" t="s">
        <v>14</v>
      </c>
      <c r="P60" s="1" t="s">
        <v>15</v>
      </c>
      <c r="Q60" s="1" t="s">
        <v>127</v>
      </c>
      <c r="R60" s="1" t="s">
        <v>17</v>
      </c>
      <c r="S60" s="1" t="s">
        <v>18</v>
      </c>
      <c r="T60" s="1" t="s">
        <v>19</v>
      </c>
      <c r="U60" s="1" t="s">
        <v>127</v>
      </c>
      <c r="V60" s="1" t="s">
        <v>21</v>
      </c>
      <c r="W60" s="1" t="s">
        <v>22</v>
      </c>
      <c r="X60" s="1" t="s">
        <v>23</v>
      </c>
      <c r="Y60" s="1" t="s">
        <v>24</v>
      </c>
      <c r="Z60" s="1" t="s">
        <v>25</v>
      </c>
      <c r="AA60" s="1" t="s">
        <v>26</v>
      </c>
      <c r="AB60" s="1" t="s">
        <v>127</v>
      </c>
      <c r="AC60" s="1" t="s">
        <v>188</v>
      </c>
      <c r="AD60" s="1" t="s">
        <v>127</v>
      </c>
      <c r="AE60" s="1" t="s">
        <v>188</v>
      </c>
      <c r="AF60" s="1" t="s">
        <v>127</v>
      </c>
      <c r="AG60" s="1" t="s">
        <v>977</v>
      </c>
      <c r="AH60" s="1" t="s">
        <v>131</v>
      </c>
      <c r="AI60" s="1" t="s">
        <v>127</v>
      </c>
      <c r="AJ60">
        <v>39</v>
      </c>
      <c r="AK60" s="1" t="s">
        <v>981</v>
      </c>
      <c r="AL60" s="1" t="s">
        <v>172</v>
      </c>
      <c r="AM60">
        <v>4</v>
      </c>
      <c r="AN60">
        <v>4</v>
      </c>
      <c r="AO60" s="1" t="s">
        <v>37</v>
      </c>
      <c r="AP60" s="1" t="s">
        <v>127</v>
      </c>
      <c r="AQ60" s="1" t="s">
        <v>127</v>
      </c>
      <c r="AR60">
        <v>20</v>
      </c>
      <c r="AS60">
        <v>1</v>
      </c>
      <c r="AT60" s="1" t="s">
        <v>127</v>
      </c>
      <c r="AU60" s="1" t="s">
        <v>127</v>
      </c>
      <c r="AV60" s="1" t="s">
        <v>127</v>
      </c>
      <c r="AW60" s="1" t="s">
        <v>127</v>
      </c>
      <c r="AX60" s="1" t="s">
        <v>127</v>
      </c>
      <c r="AY60" s="1" t="s">
        <v>127</v>
      </c>
      <c r="AZ60" s="1" t="s">
        <v>127</v>
      </c>
      <c r="BA60" s="1" t="s">
        <v>127</v>
      </c>
      <c r="BB60" s="1" t="s">
        <v>127</v>
      </c>
      <c r="BC60" s="1" t="s">
        <v>51</v>
      </c>
      <c r="BD60" s="1" t="s">
        <v>127</v>
      </c>
      <c r="BE60" s="1" t="s">
        <v>127</v>
      </c>
      <c r="BF60" s="1" t="s">
        <v>127</v>
      </c>
      <c r="BG60" s="1" t="s">
        <v>127</v>
      </c>
      <c r="BH60" s="1" t="s">
        <v>127</v>
      </c>
      <c r="BI60" s="1" t="s">
        <v>56</v>
      </c>
      <c r="BJ60" s="1" t="s">
        <v>57</v>
      </c>
      <c r="BK60" s="1" t="s">
        <v>58</v>
      </c>
      <c r="BL60" s="1" t="s">
        <v>127</v>
      </c>
      <c r="BM60" s="1" t="s">
        <v>127</v>
      </c>
      <c r="BN60" s="1" t="s">
        <v>61</v>
      </c>
      <c r="BO60" s="1" t="s">
        <v>127</v>
      </c>
      <c r="BP60" s="1" t="s">
        <v>63</v>
      </c>
      <c r="BQ60" s="1" t="s">
        <v>64</v>
      </c>
      <c r="BR60" s="1" t="s">
        <v>127</v>
      </c>
      <c r="BS60" s="1" t="s">
        <v>127</v>
      </c>
      <c r="BT60" s="1" t="s">
        <v>67</v>
      </c>
      <c r="BU60" s="1" t="s">
        <v>127</v>
      </c>
      <c r="BV60" s="1" t="s">
        <v>127</v>
      </c>
      <c r="BW60" s="1" t="s">
        <v>69</v>
      </c>
      <c r="BX60" s="1" t="s">
        <v>127</v>
      </c>
      <c r="BY60" s="1" t="s">
        <v>127</v>
      </c>
      <c r="BZ60" s="1" t="s">
        <v>127</v>
      </c>
      <c r="CA60" s="1" t="s">
        <v>73</v>
      </c>
      <c r="CB60" s="1" t="s">
        <v>74</v>
      </c>
      <c r="CC60" s="1" t="s">
        <v>127</v>
      </c>
      <c r="CD60" s="1" t="s">
        <v>127</v>
      </c>
      <c r="CE60" s="1" t="s">
        <v>127</v>
      </c>
      <c r="CF60" s="1" t="s">
        <v>127</v>
      </c>
      <c r="CG60" s="1" t="s">
        <v>127</v>
      </c>
      <c r="CH60" s="1" t="s">
        <v>127</v>
      </c>
      <c r="CI60" s="1" t="s">
        <v>80</v>
      </c>
      <c r="CJ60" s="1" t="s">
        <v>81</v>
      </c>
      <c r="CK60" s="1" t="s">
        <v>127</v>
      </c>
      <c r="CL60" s="1" t="s">
        <v>83</v>
      </c>
      <c r="CM60" s="1" t="s">
        <v>84</v>
      </c>
      <c r="CN60" s="1" t="s">
        <v>127</v>
      </c>
      <c r="CO60" s="1" t="s">
        <v>982</v>
      </c>
      <c r="CP60" s="1" t="s">
        <v>983</v>
      </c>
      <c r="CQ60" s="1" t="s">
        <v>87</v>
      </c>
      <c r="CR60" s="1" t="s">
        <v>127</v>
      </c>
      <c r="CS60" s="1" t="s">
        <v>127</v>
      </c>
      <c r="CT60" s="1" t="s">
        <v>127</v>
      </c>
      <c r="CU60" s="1" t="s">
        <v>127</v>
      </c>
      <c r="CV60" s="1" t="s">
        <v>127</v>
      </c>
      <c r="CW60" s="1" t="s">
        <v>127</v>
      </c>
      <c r="CX60" s="1" t="s">
        <v>127</v>
      </c>
      <c r="CY60" s="1" t="s">
        <v>127</v>
      </c>
      <c r="CZ60" s="1" t="s">
        <v>127</v>
      </c>
      <c r="DA60" s="1" t="s">
        <v>127</v>
      </c>
      <c r="DB60" s="1" t="s">
        <v>127</v>
      </c>
      <c r="DC60" s="1" t="s">
        <v>98</v>
      </c>
      <c r="DD60" s="1" t="s">
        <v>99</v>
      </c>
      <c r="DE60" s="1" t="s">
        <v>100</v>
      </c>
      <c r="DF60" s="1" t="s">
        <v>127</v>
      </c>
      <c r="DG60" s="1" t="s">
        <v>102</v>
      </c>
      <c r="DH60" s="1" t="s">
        <v>127</v>
      </c>
      <c r="DI60" s="1" t="s">
        <v>104</v>
      </c>
      <c r="DJ60" s="1" t="s">
        <v>105</v>
      </c>
      <c r="DK60" s="1" t="s">
        <v>127</v>
      </c>
      <c r="DL60" s="1" t="s">
        <v>127</v>
      </c>
      <c r="DM60" s="1" t="s">
        <v>127</v>
      </c>
      <c r="DN60" s="1" t="s">
        <v>127</v>
      </c>
      <c r="DO60" s="1" t="s">
        <v>127</v>
      </c>
      <c r="DP60" s="1" t="s">
        <v>127</v>
      </c>
      <c r="DQ60" s="1" t="s">
        <v>127</v>
      </c>
      <c r="DR60" s="1" t="s">
        <v>127</v>
      </c>
      <c r="DS60" s="1" t="s">
        <v>127</v>
      </c>
      <c r="DT60" s="1" t="s">
        <v>113</v>
      </c>
      <c r="DU60" s="1" t="s">
        <v>127</v>
      </c>
      <c r="DV60" s="1" t="s">
        <v>984</v>
      </c>
      <c r="DW60" s="1" t="s">
        <v>985</v>
      </c>
      <c r="DX60" s="1" t="s">
        <v>127</v>
      </c>
      <c r="DY60" s="1" t="s">
        <v>127</v>
      </c>
      <c r="DZ60" s="1" t="s">
        <v>986</v>
      </c>
      <c r="EA60" s="1" t="s">
        <v>987</v>
      </c>
      <c r="EB60" s="1" t="s">
        <v>988</v>
      </c>
    </row>
    <row r="61" spans="1:132" x14ac:dyDescent="0.2">
      <c r="A61" s="1" t="s">
        <v>989</v>
      </c>
      <c r="B61" s="1" t="s">
        <v>990</v>
      </c>
      <c r="C61" s="1" t="s">
        <v>991</v>
      </c>
      <c r="D61" s="1" t="s">
        <v>992</v>
      </c>
      <c r="E61" s="2" t="str">
        <f>HYPERLINK("http://uniaodeciclistas.org.br","http://uniaodeciclistas.org.br")</f>
        <v>http://uniaodeciclistas.org.br</v>
      </c>
      <c r="F61" s="2" t="str">
        <f>HYPERLINK("https://www.facebook.com/uniaodeciclistasdobrasil/","https://www.facebook.com/uniaodeciclistasdobrasil/")</f>
        <v>https://www.facebook.com/uniaodeciclistasdobrasil/</v>
      </c>
      <c r="G61" s="1" t="s">
        <v>218</v>
      </c>
      <c r="H61" s="1" t="s">
        <v>993</v>
      </c>
      <c r="I61" s="1" t="s">
        <v>994</v>
      </c>
      <c r="J61" s="1" t="s">
        <v>150</v>
      </c>
      <c r="K61">
        <v>2007</v>
      </c>
      <c r="L61" s="1" t="s">
        <v>127</v>
      </c>
      <c r="M61" s="1" t="s">
        <v>127</v>
      </c>
      <c r="N61" s="1" t="s">
        <v>13</v>
      </c>
      <c r="O61" s="1" t="s">
        <v>127</v>
      </c>
      <c r="P61" s="1" t="s">
        <v>15</v>
      </c>
      <c r="Q61" s="1" t="s">
        <v>127</v>
      </c>
      <c r="R61" s="1" t="s">
        <v>17</v>
      </c>
      <c r="S61" s="1" t="s">
        <v>18</v>
      </c>
      <c r="T61" s="1" t="s">
        <v>19</v>
      </c>
      <c r="U61" s="1" t="s">
        <v>127</v>
      </c>
      <c r="V61" s="1" t="s">
        <v>127</v>
      </c>
      <c r="W61" s="1" t="s">
        <v>22</v>
      </c>
      <c r="X61" s="1" t="s">
        <v>127</v>
      </c>
      <c r="Y61" s="1" t="s">
        <v>24</v>
      </c>
      <c r="Z61" s="1" t="s">
        <v>25</v>
      </c>
      <c r="AA61" s="1" t="s">
        <v>26</v>
      </c>
      <c r="AB61" s="1" t="s">
        <v>27</v>
      </c>
      <c r="AC61" s="1" t="s">
        <v>222</v>
      </c>
      <c r="AD61" s="1" t="s">
        <v>127</v>
      </c>
      <c r="AE61" s="1" t="s">
        <v>222</v>
      </c>
      <c r="AF61" s="1" t="s">
        <v>127</v>
      </c>
      <c r="AG61" s="1" t="s">
        <v>995</v>
      </c>
      <c r="AH61" s="1" t="s">
        <v>131</v>
      </c>
      <c r="AI61" s="1" t="s">
        <v>127</v>
      </c>
      <c r="AJ61">
        <v>48</v>
      </c>
      <c r="AK61" s="1" t="s">
        <v>996</v>
      </c>
      <c r="AL61" s="1" t="s">
        <v>133</v>
      </c>
      <c r="AM61">
        <v>0</v>
      </c>
      <c r="AN61">
        <v>30</v>
      </c>
      <c r="AO61" s="1" t="s">
        <v>127</v>
      </c>
      <c r="AP61" s="1" t="s">
        <v>127</v>
      </c>
      <c r="AQ61" s="1" t="s">
        <v>39</v>
      </c>
      <c r="AR61">
        <v>6</v>
      </c>
      <c r="AS61">
        <v>24</v>
      </c>
      <c r="AT61" s="1" t="s">
        <v>127</v>
      </c>
      <c r="AU61" s="1" t="s">
        <v>127</v>
      </c>
      <c r="AV61" s="1" t="s">
        <v>44</v>
      </c>
      <c r="AW61" s="1" t="s">
        <v>45</v>
      </c>
      <c r="AX61" s="1" t="s">
        <v>46</v>
      </c>
      <c r="AY61" s="1" t="s">
        <v>127</v>
      </c>
      <c r="AZ61" s="1" t="s">
        <v>127</v>
      </c>
      <c r="BA61" s="1" t="s">
        <v>127</v>
      </c>
      <c r="BB61" s="1" t="s">
        <v>50</v>
      </c>
      <c r="BC61" s="1" t="s">
        <v>127</v>
      </c>
      <c r="BD61" s="1" t="s">
        <v>127</v>
      </c>
      <c r="BE61" s="1" t="s">
        <v>127</v>
      </c>
      <c r="BF61" s="1" t="s">
        <v>127</v>
      </c>
      <c r="BG61" s="1" t="s">
        <v>127</v>
      </c>
      <c r="BH61" s="1" t="s">
        <v>55</v>
      </c>
      <c r="BI61" s="1" t="s">
        <v>56</v>
      </c>
      <c r="BJ61" s="1" t="s">
        <v>57</v>
      </c>
      <c r="BK61" s="1" t="s">
        <v>58</v>
      </c>
      <c r="BL61" s="1" t="s">
        <v>127</v>
      </c>
      <c r="BM61" s="1" t="s">
        <v>60</v>
      </c>
      <c r="BN61" s="1" t="s">
        <v>61</v>
      </c>
      <c r="BO61" s="1" t="s">
        <v>127</v>
      </c>
      <c r="BP61" s="1" t="s">
        <v>63</v>
      </c>
      <c r="BQ61" s="1" t="s">
        <v>64</v>
      </c>
      <c r="BR61" s="1" t="s">
        <v>127</v>
      </c>
      <c r="BS61" s="1" t="s">
        <v>66</v>
      </c>
      <c r="BT61" s="1" t="s">
        <v>127</v>
      </c>
      <c r="BU61" s="1" t="s">
        <v>134</v>
      </c>
      <c r="BV61" s="1" t="s">
        <v>127</v>
      </c>
      <c r="BW61" s="1" t="s">
        <v>69</v>
      </c>
      <c r="BX61" s="1" t="s">
        <v>70</v>
      </c>
      <c r="BY61" s="1" t="s">
        <v>127</v>
      </c>
      <c r="BZ61" s="1" t="s">
        <v>72</v>
      </c>
      <c r="CA61" s="1" t="s">
        <v>73</v>
      </c>
      <c r="CB61" s="1" t="s">
        <v>127</v>
      </c>
      <c r="CC61" s="1" t="s">
        <v>75</v>
      </c>
      <c r="CD61" s="1" t="s">
        <v>76</v>
      </c>
      <c r="CE61" s="1" t="s">
        <v>127</v>
      </c>
      <c r="CF61" s="1" t="s">
        <v>127</v>
      </c>
      <c r="CG61" s="1" t="s">
        <v>78</v>
      </c>
      <c r="CH61" s="1" t="s">
        <v>127</v>
      </c>
      <c r="CI61" s="1" t="s">
        <v>127</v>
      </c>
      <c r="CJ61" s="1" t="s">
        <v>127</v>
      </c>
      <c r="CK61" s="1" t="s">
        <v>127</v>
      </c>
      <c r="CL61" s="1" t="s">
        <v>127</v>
      </c>
      <c r="CM61" s="1" t="s">
        <v>84</v>
      </c>
      <c r="CN61" s="1" t="s">
        <v>127</v>
      </c>
      <c r="CO61" s="1" t="s">
        <v>997</v>
      </c>
      <c r="CP61" s="1" t="s">
        <v>998</v>
      </c>
      <c r="CQ61" s="1" t="s">
        <v>127</v>
      </c>
      <c r="CR61" s="1" t="s">
        <v>127</v>
      </c>
      <c r="CS61" s="1" t="s">
        <v>127</v>
      </c>
      <c r="CT61" s="1" t="s">
        <v>127</v>
      </c>
      <c r="CU61" s="1" t="s">
        <v>127</v>
      </c>
      <c r="CV61" s="1" t="s">
        <v>127</v>
      </c>
      <c r="CW61" s="1" t="s">
        <v>127</v>
      </c>
      <c r="CX61" s="1" t="s">
        <v>127</v>
      </c>
      <c r="CY61" s="1" t="s">
        <v>127</v>
      </c>
      <c r="CZ61" s="1" t="s">
        <v>127</v>
      </c>
      <c r="DA61" s="1" t="s">
        <v>127</v>
      </c>
      <c r="DB61" s="1" t="s">
        <v>999</v>
      </c>
      <c r="DC61" s="1" t="s">
        <v>98</v>
      </c>
      <c r="DD61" s="1" t="s">
        <v>99</v>
      </c>
      <c r="DE61" s="1" t="s">
        <v>100</v>
      </c>
      <c r="DF61" s="1" t="s">
        <v>101</v>
      </c>
      <c r="DG61" s="1" t="s">
        <v>102</v>
      </c>
      <c r="DH61" s="1" t="s">
        <v>103</v>
      </c>
      <c r="DI61" s="1" t="s">
        <v>104</v>
      </c>
      <c r="DJ61" s="1" t="s">
        <v>105</v>
      </c>
      <c r="DK61" s="1" t="s">
        <v>1000</v>
      </c>
      <c r="DL61" s="1" t="s">
        <v>106</v>
      </c>
      <c r="DM61" s="1" t="s">
        <v>107</v>
      </c>
      <c r="DN61" s="1" t="s">
        <v>127</v>
      </c>
      <c r="DO61" s="1" t="s">
        <v>108</v>
      </c>
      <c r="DP61" s="1" t="s">
        <v>109</v>
      </c>
      <c r="DQ61" s="1" t="s">
        <v>110</v>
      </c>
      <c r="DR61" s="1" t="s">
        <v>111</v>
      </c>
      <c r="DS61" s="1" t="s">
        <v>112</v>
      </c>
      <c r="DT61" s="1" t="s">
        <v>127</v>
      </c>
      <c r="DU61" s="1" t="s">
        <v>127</v>
      </c>
      <c r="DV61" s="1" t="s">
        <v>1001</v>
      </c>
      <c r="DW61" s="1" t="s">
        <v>1002</v>
      </c>
      <c r="DX61" s="1" t="s">
        <v>591</v>
      </c>
      <c r="DY61" s="1" t="s">
        <v>1003</v>
      </c>
      <c r="DZ61" s="1" t="s">
        <v>1004</v>
      </c>
      <c r="EA61" s="1" t="s">
        <v>1005</v>
      </c>
      <c r="EB61" s="1" t="s">
        <v>1006</v>
      </c>
    </row>
    <row r="62" spans="1:132" x14ac:dyDescent="0.2">
      <c r="A62" s="1" t="s">
        <v>1007</v>
      </c>
      <c r="B62" s="1" t="s">
        <v>1008</v>
      </c>
      <c r="C62" s="1" t="s">
        <v>1009</v>
      </c>
      <c r="D62" s="1" t="s">
        <v>1010</v>
      </c>
      <c r="E62" s="2" t="str">
        <f>HYPERLINK("http://www.procoletivo.com.br","http://www.procoletivo.com.br")</f>
        <v>http://www.procoletivo.com.br</v>
      </c>
      <c r="F62" s="2" t="str">
        <f>HYPERLINK("http://www.facebook.com/procoletivo/","http://www.facebook.com/procoletivo/")</f>
        <v>http://www.facebook.com/procoletivo/</v>
      </c>
      <c r="G62" s="1" t="s">
        <v>185</v>
      </c>
      <c r="H62" s="1" t="s">
        <v>186</v>
      </c>
      <c r="I62" s="1" t="s">
        <v>127</v>
      </c>
      <c r="J62" s="1" t="s">
        <v>128</v>
      </c>
      <c r="K62">
        <v>2016</v>
      </c>
      <c r="L62" s="1" t="s">
        <v>1011</v>
      </c>
      <c r="M62" s="1" t="s">
        <v>127</v>
      </c>
      <c r="N62" s="1" t="s">
        <v>13</v>
      </c>
      <c r="O62" s="1" t="s">
        <v>127</v>
      </c>
      <c r="P62" s="1" t="s">
        <v>15</v>
      </c>
      <c r="Q62" s="1" t="s">
        <v>127</v>
      </c>
      <c r="R62" s="1" t="s">
        <v>17</v>
      </c>
      <c r="S62" s="1" t="s">
        <v>18</v>
      </c>
      <c r="T62" s="1" t="s">
        <v>19</v>
      </c>
      <c r="U62" s="1" t="s">
        <v>127</v>
      </c>
      <c r="V62" s="1" t="s">
        <v>21</v>
      </c>
      <c r="W62" s="1" t="s">
        <v>22</v>
      </c>
      <c r="X62" s="1" t="s">
        <v>127</v>
      </c>
      <c r="Y62" s="1" t="s">
        <v>127</v>
      </c>
      <c r="Z62" s="1" t="s">
        <v>127</v>
      </c>
      <c r="AA62" s="1" t="s">
        <v>127</v>
      </c>
      <c r="AB62" s="1" t="s">
        <v>127</v>
      </c>
      <c r="AC62" s="1" t="s">
        <v>188</v>
      </c>
      <c r="AD62" s="1" t="s">
        <v>127</v>
      </c>
      <c r="AE62" s="1" t="s">
        <v>188</v>
      </c>
      <c r="AF62" s="1" t="s">
        <v>127</v>
      </c>
      <c r="AG62" s="1" t="s">
        <v>1008</v>
      </c>
      <c r="AH62" s="1" t="s">
        <v>203</v>
      </c>
      <c r="AI62" s="1" t="s">
        <v>127</v>
      </c>
      <c r="AJ62">
        <v>59</v>
      </c>
      <c r="AK62" s="1" t="s">
        <v>1012</v>
      </c>
      <c r="AL62" s="1" t="s">
        <v>172</v>
      </c>
      <c r="AM62">
        <v>3</v>
      </c>
      <c r="AN62">
        <v>2</v>
      </c>
      <c r="AO62" s="1" t="s">
        <v>127</v>
      </c>
      <c r="AP62" s="1" t="s">
        <v>38</v>
      </c>
      <c r="AQ62" s="1" t="s">
        <v>127</v>
      </c>
      <c r="AR62">
        <v>5</v>
      </c>
      <c r="AS62">
        <v>2</v>
      </c>
      <c r="AT62" s="1" t="s">
        <v>127</v>
      </c>
      <c r="AU62" s="1" t="s">
        <v>127</v>
      </c>
      <c r="AV62" s="1" t="s">
        <v>127</v>
      </c>
      <c r="AW62" s="1" t="s">
        <v>127</v>
      </c>
      <c r="AX62" s="1" t="s">
        <v>127</v>
      </c>
      <c r="AY62" s="1" t="s">
        <v>127</v>
      </c>
      <c r="AZ62" s="1" t="s">
        <v>127</v>
      </c>
      <c r="BA62" s="1" t="s">
        <v>127</v>
      </c>
      <c r="BB62" s="1" t="s">
        <v>50</v>
      </c>
      <c r="BC62" s="1" t="s">
        <v>127</v>
      </c>
      <c r="BD62" s="1" t="s">
        <v>52</v>
      </c>
      <c r="BE62" s="1" t="s">
        <v>127</v>
      </c>
      <c r="BF62" s="1" t="s">
        <v>54</v>
      </c>
      <c r="BG62" s="1" t="s">
        <v>127</v>
      </c>
      <c r="BH62" s="1" t="s">
        <v>55</v>
      </c>
      <c r="BI62" s="1" t="s">
        <v>127</v>
      </c>
      <c r="BJ62" s="1" t="s">
        <v>127</v>
      </c>
      <c r="BK62" s="1" t="s">
        <v>58</v>
      </c>
      <c r="BL62" s="1" t="s">
        <v>127</v>
      </c>
      <c r="BM62" s="1" t="s">
        <v>127</v>
      </c>
      <c r="BN62" s="1" t="s">
        <v>127</v>
      </c>
      <c r="BO62" s="1" t="s">
        <v>127</v>
      </c>
      <c r="BP62" s="1" t="s">
        <v>127</v>
      </c>
      <c r="BQ62" s="1" t="s">
        <v>64</v>
      </c>
      <c r="BR62" s="1" t="s">
        <v>127</v>
      </c>
      <c r="BS62" s="1" t="s">
        <v>127</v>
      </c>
      <c r="BT62" s="1" t="s">
        <v>127</v>
      </c>
      <c r="BU62" s="1" t="s">
        <v>134</v>
      </c>
      <c r="BV62" s="1" t="s">
        <v>127</v>
      </c>
      <c r="BW62" s="1" t="s">
        <v>69</v>
      </c>
      <c r="BX62" s="1" t="s">
        <v>127</v>
      </c>
      <c r="BY62" s="1" t="s">
        <v>71</v>
      </c>
      <c r="BZ62" s="1" t="s">
        <v>127</v>
      </c>
      <c r="CA62" s="1" t="s">
        <v>73</v>
      </c>
      <c r="CB62" s="1" t="s">
        <v>127</v>
      </c>
      <c r="CC62" s="1" t="s">
        <v>127</v>
      </c>
      <c r="CD62" s="1" t="s">
        <v>127</v>
      </c>
      <c r="CE62" s="1" t="s">
        <v>127</v>
      </c>
      <c r="CF62" s="1" t="s">
        <v>127</v>
      </c>
      <c r="CG62" s="1" t="s">
        <v>78</v>
      </c>
      <c r="CH62" s="1" t="s">
        <v>79</v>
      </c>
      <c r="CI62" s="1" t="s">
        <v>127</v>
      </c>
      <c r="CJ62" s="1" t="s">
        <v>127</v>
      </c>
      <c r="CK62" s="1" t="s">
        <v>82</v>
      </c>
      <c r="CL62" s="1" t="s">
        <v>127</v>
      </c>
      <c r="CM62" s="1" t="s">
        <v>127</v>
      </c>
      <c r="CN62" s="1" t="s">
        <v>127</v>
      </c>
      <c r="CO62" s="1" t="s">
        <v>1013</v>
      </c>
      <c r="CP62" s="1" t="s">
        <v>1014</v>
      </c>
      <c r="CQ62" s="1" t="s">
        <v>87</v>
      </c>
      <c r="CR62" s="1" t="s">
        <v>127</v>
      </c>
      <c r="CS62" s="1" t="s">
        <v>89</v>
      </c>
      <c r="CT62" s="1" t="s">
        <v>127</v>
      </c>
      <c r="CU62" s="1" t="s">
        <v>127</v>
      </c>
      <c r="CV62" s="1" t="s">
        <v>127</v>
      </c>
      <c r="CW62" s="1" t="s">
        <v>93</v>
      </c>
      <c r="CX62" s="1" t="s">
        <v>127</v>
      </c>
      <c r="CY62" s="1" t="s">
        <v>127</v>
      </c>
      <c r="CZ62" s="1" t="s">
        <v>127</v>
      </c>
      <c r="DA62" s="1" t="s">
        <v>127</v>
      </c>
      <c r="DB62" s="1" t="s">
        <v>127</v>
      </c>
      <c r="DC62" s="1" t="s">
        <v>98</v>
      </c>
      <c r="DD62" s="1" t="s">
        <v>99</v>
      </c>
      <c r="DE62" s="1" t="s">
        <v>100</v>
      </c>
      <c r="DF62" s="1" t="s">
        <v>101</v>
      </c>
      <c r="DG62" s="1" t="s">
        <v>127</v>
      </c>
      <c r="DH62" s="1" t="s">
        <v>103</v>
      </c>
      <c r="DI62" s="1" t="s">
        <v>104</v>
      </c>
      <c r="DJ62" s="1" t="s">
        <v>105</v>
      </c>
      <c r="DK62" s="1" t="s">
        <v>127</v>
      </c>
      <c r="DL62" s="1" t="s">
        <v>127</v>
      </c>
      <c r="DM62" s="1" t="s">
        <v>107</v>
      </c>
      <c r="DN62" s="1" t="s">
        <v>127</v>
      </c>
      <c r="DO62" s="1" t="s">
        <v>127</v>
      </c>
      <c r="DP62" s="1" t="s">
        <v>109</v>
      </c>
      <c r="DQ62" s="1" t="s">
        <v>110</v>
      </c>
      <c r="DR62" s="1" t="s">
        <v>127</v>
      </c>
      <c r="DS62" s="1" t="s">
        <v>112</v>
      </c>
      <c r="DT62" s="1" t="s">
        <v>127</v>
      </c>
      <c r="DU62" s="1" t="s">
        <v>127</v>
      </c>
      <c r="DV62" s="1" t="s">
        <v>1015</v>
      </c>
      <c r="DW62" s="1" t="s">
        <v>1016</v>
      </c>
      <c r="DX62" s="1" t="s">
        <v>1017</v>
      </c>
      <c r="DY62" s="1" t="s">
        <v>1018</v>
      </c>
      <c r="DZ62" s="1" t="s">
        <v>1019</v>
      </c>
      <c r="EA62" s="1" t="s">
        <v>1020</v>
      </c>
      <c r="EB62" s="1" t="s">
        <v>1021</v>
      </c>
    </row>
    <row r="63" spans="1:132" x14ac:dyDescent="0.2">
      <c r="A63" s="1" t="s">
        <v>1022</v>
      </c>
      <c r="B63" s="1" t="s">
        <v>1023</v>
      </c>
      <c r="C63" s="1" t="s">
        <v>1024</v>
      </c>
      <c r="D63" s="1" t="s">
        <v>1025</v>
      </c>
      <c r="E63" s="2" t="str">
        <f>HYPERLINK("http://www.gpaq.com.br","http://www.gpaq.com.br")</f>
        <v>http://www.gpaq.com.br</v>
      </c>
      <c r="F63" s="2" t="str">
        <f>HYPERLINK("https://www.facebook.com/GPAQ-272132989487995/?fref=ts","https://www.facebook.com/GPAQ-272132989487995/?fref=ts")</f>
        <v>https://www.facebook.com/GPAQ-272132989487995/?fref=ts</v>
      </c>
      <c r="G63" s="1" t="s">
        <v>780</v>
      </c>
      <c r="H63" s="1" t="s">
        <v>781</v>
      </c>
      <c r="I63" s="1" t="s">
        <v>127</v>
      </c>
      <c r="J63" s="1" t="s">
        <v>128</v>
      </c>
      <c r="K63">
        <v>2005</v>
      </c>
      <c r="L63" s="1" t="s">
        <v>1026</v>
      </c>
      <c r="M63" s="1" t="s">
        <v>12</v>
      </c>
      <c r="N63" s="1" t="s">
        <v>127</v>
      </c>
      <c r="O63" s="1" t="s">
        <v>127</v>
      </c>
      <c r="P63" s="1" t="s">
        <v>15</v>
      </c>
      <c r="Q63" s="1" t="s">
        <v>127</v>
      </c>
      <c r="R63" s="1" t="s">
        <v>127</v>
      </c>
      <c r="S63" s="1" t="s">
        <v>18</v>
      </c>
      <c r="T63" s="1" t="s">
        <v>19</v>
      </c>
      <c r="U63" s="1" t="s">
        <v>127</v>
      </c>
      <c r="V63" s="1" t="s">
        <v>21</v>
      </c>
      <c r="W63" s="1" t="s">
        <v>22</v>
      </c>
      <c r="X63" s="1" t="s">
        <v>23</v>
      </c>
      <c r="Y63" s="1" t="s">
        <v>24</v>
      </c>
      <c r="Z63" s="1" t="s">
        <v>127</v>
      </c>
      <c r="AA63" s="1" t="s">
        <v>26</v>
      </c>
      <c r="AB63" s="1" t="s">
        <v>127</v>
      </c>
      <c r="AC63" s="1" t="s">
        <v>130</v>
      </c>
      <c r="AD63" s="1" t="s">
        <v>127</v>
      </c>
      <c r="AE63" s="1" t="s">
        <v>130</v>
      </c>
      <c r="AF63" s="1" t="s">
        <v>127</v>
      </c>
      <c r="AG63" s="1" t="s">
        <v>1027</v>
      </c>
      <c r="AH63" s="1" t="s">
        <v>131</v>
      </c>
      <c r="AI63" s="1" t="s">
        <v>127</v>
      </c>
      <c r="AJ63">
        <v>34</v>
      </c>
      <c r="AK63" s="1" t="s">
        <v>132</v>
      </c>
      <c r="AL63" s="1" t="s">
        <v>172</v>
      </c>
      <c r="AM63">
        <v>8</v>
      </c>
      <c r="AN63">
        <v>10</v>
      </c>
      <c r="AO63" s="1" t="s">
        <v>127</v>
      </c>
      <c r="AP63" s="1" t="s">
        <v>38</v>
      </c>
      <c r="AQ63" s="1" t="s">
        <v>39</v>
      </c>
      <c r="AR63"/>
      <c r="AS63">
        <v>4</v>
      </c>
      <c r="AT63" s="1" t="s">
        <v>42</v>
      </c>
      <c r="AU63" s="1" t="s">
        <v>127</v>
      </c>
      <c r="AV63" s="1" t="s">
        <v>127</v>
      </c>
      <c r="AW63" s="1" t="s">
        <v>127</v>
      </c>
      <c r="AX63" s="1" t="s">
        <v>46</v>
      </c>
      <c r="AY63" s="1" t="s">
        <v>127</v>
      </c>
      <c r="AZ63" s="1" t="s">
        <v>127</v>
      </c>
      <c r="BA63" s="1" t="s">
        <v>127</v>
      </c>
      <c r="BB63" s="1" t="s">
        <v>127</v>
      </c>
      <c r="BC63" s="1" t="s">
        <v>127</v>
      </c>
      <c r="BD63" s="1" t="s">
        <v>127</v>
      </c>
      <c r="BE63" s="1" t="s">
        <v>127</v>
      </c>
      <c r="BF63" s="1" t="s">
        <v>127</v>
      </c>
      <c r="BG63" s="1" t="s">
        <v>127</v>
      </c>
      <c r="BH63" s="1" t="s">
        <v>55</v>
      </c>
      <c r="BI63" s="1" t="s">
        <v>56</v>
      </c>
      <c r="BJ63" s="1" t="s">
        <v>57</v>
      </c>
      <c r="BK63" s="1" t="s">
        <v>58</v>
      </c>
      <c r="BL63" s="1" t="s">
        <v>127</v>
      </c>
      <c r="BM63" s="1" t="s">
        <v>127</v>
      </c>
      <c r="BN63" s="1" t="s">
        <v>61</v>
      </c>
      <c r="BO63" s="1" t="s">
        <v>127</v>
      </c>
      <c r="BP63" s="1" t="s">
        <v>127</v>
      </c>
      <c r="BQ63" s="1" t="s">
        <v>127</v>
      </c>
      <c r="BR63" s="1" t="s">
        <v>65</v>
      </c>
      <c r="BS63" s="1" t="s">
        <v>127</v>
      </c>
      <c r="BT63" s="1" t="s">
        <v>127</v>
      </c>
      <c r="BU63" s="1" t="s">
        <v>127</v>
      </c>
      <c r="BV63" s="1" t="s">
        <v>127</v>
      </c>
      <c r="BW63" s="1" t="s">
        <v>69</v>
      </c>
      <c r="BX63" s="1" t="s">
        <v>127</v>
      </c>
      <c r="BY63" s="1" t="s">
        <v>71</v>
      </c>
      <c r="BZ63" s="1" t="s">
        <v>127</v>
      </c>
      <c r="CA63" s="1" t="s">
        <v>127</v>
      </c>
      <c r="CB63" s="1" t="s">
        <v>74</v>
      </c>
      <c r="CC63" s="1" t="s">
        <v>75</v>
      </c>
      <c r="CD63" s="1" t="s">
        <v>76</v>
      </c>
      <c r="CE63" s="1" t="s">
        <v>77</v>
      </c>
      <c r="CF63" s="1" t="s">
        <v>127</v>
      </c>
      <c r="CG63" s="1" t="s">
        <v>78</v>
      </c>
      <c r="CH63" s="1" t="s">
        <v>127</v>
      </c>
      <c r="CI63" s="1" t="s">
        <v>127</v>
      </c>
      <c r="CJ63" s="1" t="s">
        <v>127</v>
      </c>
      <c r="CK63" s="1" t="s">
        <v>127</v>
      </c>
      <c r="CL63" s="1" t="s">
        <v>83</v>
      </c>
      <c r="CM63" s="1" t="s">
        <v>127</v>
      </c>
      <c r="CN63" s="1" t="s">
        <v>127</v>
      </c>
      <c r="CO63" s="1" t="s">
        <v>1028</v>
      </c>
      <c r="CP63" s="1" t="s">
        <v>1029</v>
      </c>
      <c r="CQ63" s="1" t="s">
        <v>87</v>
      </c>
      <c r="CR63" s="1" t="s">
        <v>88</v>
      </c>
      <c r="CS63" s="1" t="s">
        <v>127</v>
      </c>
      <c r="CT63" s="1" t="s">
        <v>90</v>
      </c>
      <c r="CU63" s="1" t="s">
        <v>127</v>
      </c>
      <c r="CV63" s="1" t="s">
        <v>127</v>
      </c>
      <c r="CW63" s="1" t="s">
        <v>127</v>
      </c>
      <c r="CX63" s="1" t="s">
        <v>127</v>
      </c>
      <c r="CY63" s="1" t="s">
        <v>127</v>
      </c>
      <c r="CZ63" s="1" t="s">
        <v>127</v>
      </c>
      <c r="DA63" s="1" t="s">
        <v>127</v>
      </c>
      <c r="DB63" s="1" t="s">
        <v>127</v>
      </c>
      <c r="DC63" s="1" t="s">
        <v>98</v>
      </c>
      <c r="DD63" s="1" t="s">
        <v>99</v>
      </c>
      <c r="DE63" s="1" t="s">
        <v>100</v>
      </c>
      <c r="DF63" s="1" t="s">
        <v>127</v>
      </c>
      <c r="DG63" s="1" t="s">
        <v>127</v>
      </c>
      <c r="DH63" s="1" t="s">
        <v>127</v>
      </c>
      <c r="DI63" s="1" t="s">
        <v>127</v>
      </c>
      <c r="DJ63" s="1" t="s">
        <v>105</v>
      </c>
      <c r="DK63" s="1" t="s">
        <v>127</v>
      </c>
      <c r="DL63" s="1" t="s">
        <v>127</v>
      </c>
      <c r="DM63" s="1" t="s">
        <v>107</v>
      </c>
      <c r="DN63" s="1" t="s">
        <v>88</v>
      </c>
      <c r="DO63" s="1" t="s">
        <v>108</v>
      </c>
      <c r="DP63" s="1" t="s">
        <v>127</v>
      </c>
      <c r="DQ63" s="1" t="s">
        <v>110</v>
      </c>
      <c r="DR63" s="1" t="s">
        <v>127</v>
      </c>
      <c r="DS63" s="1" t="s">
        <v>127</v>
      </c>
      <c r="DT63" s="1" t="s">
        <v>127</v>
      </c>
      <c r="DU63" s="1" t="s">
        <v>127</v>
      </c>
      <c r="DV63" s="1" t="s">
        <v>1030</v>
      </c>
      <c r="DW63" s="1" t="s">
        <v>127</v>
      </c>
      <c r="DX63" s="1" t="s">
        <v>127</v>
      </c>
      <c r="DY63" s="1" t="s">
        <v>127</v>
      </c>
      <c r="DZ63" s="1" t="s">
        <v>1031</v>
      </c>
      <c r="EA63" s="1" t="s">
        <v>1032</v>
      </c>
      <c r="EB63" s="1" t="s">
        <v>1033</v>
      </c>
    </row>
    <row r="64" spans="1:132" x14ac:dyDescent="0.2">
      <c r="A64" s="1" t="s">
        <v>1034</v>
      </c>
      <c r="B64" s="1" t="s">
        <v>1035</v>
      </c>
      <c r="C64" s="1" t="s">
        <v>1036</v>
      </c>
      <c r="D64" s="1" t="s">
        <v>1037</v>
      </c>
      <c r="E64" s="2" t="str">
        <f>HYPERLINK("http://www.girourbano.net (em manutenção)","http://www.girourbano.net (em manutenção)")</f>
        <v>http://www.girourbano.net (em manutenção)</v>
      </c>
      <c r="F64" s="2" t="str">
        <f>HYPERLINK("https://www.facebook.com/girourbano.net/","https://www.facebook.com/girourbano.net/")</f>
        <v>https://www.facebook.com/girourbano.net/</v>
      </c>
      <c r="G64" s="1" t="s">
        <v>585</v>
      </c>
      <c r="H64" s="1" t="s">
        <v>586</v>
      </c>
      <c r="I64" s="1" t="s">
        <v>127</v>
      </c>
      <c r="J64" s="1" t="s">
        <v>150</v>
      </c>
      <c r="K64">
        <v>2014</v>
      </c>
      <c r="L64" s="1" t="s">
        <v>1038</v>
      </c>
      <c r="M64" s="1" t="s">
        <v>12</v>
      </c>
      <c r="N64" s="1" t="s">
        <v>127</v>
      </c>
      <c r="O64" s="1" t="s">
        <v>127</v>
      </c>
      <c r="P64" s="1" t="s">
        <v>127</v>
      </c>
      <c r="Q64" s="1" t="s">
        <v>127</v>
      </c>
      <c r="R64" s="1" t="s">
        <v>127</v>
      </c>
      <c r="S64" s="1" t="s">
        <v>127</v>
      </c>
      <c r="T64" s="1" t="s">
        <v>127</v>
      </c>
      <c r="U64" s="1" t="s">
        <v>127</v>
      </c>
      <c r="V64" s="1" t="s">
        <v>127</v>
      </c>
      <c r="W64" s="1" t="s">
        <v>127</v>
      </c>
      <c r="X64" s="1" t="s">
        <v>23</v>
      </c>
      <c r="Y64" s="1" t="s">
        <v>127</v>
      </c>
      <c r="Z64" s="1" t="s">
        <v>127</v>
      </c>
      <c r="AA64" s="1" t="s">
        <v>127</v>
      </c>
      <c r="AB64" s="1" t="s">
        <v>127</v>
      </c>
      <c r="AC64" s="1" t="s">
        <v>127</v>
      </c>
      <c r="AD64" s="1" t="s">
        <v>1039</v>
      </c>
      <c r="AE64" s="1" t="s">
        <v>393</v>
      </c>
      <c r="AF64" s="1" t="s">
        <v>127</v>
      </c>
      <c r="AG64" s="1" t="s">
        <v>1035</v>
      </c>
      <c r="AH64" s="1" t="s">
        <v>203</v>
      </c>
      <c r="AI64" s="1" t="s">
        <v>127</v>
      </c>
      <c r="AJ64">
        <v>36</v>
      </c>
      <c r="AK64" s="1" t="s">
        <v>1040</v>
      </c>
      <c r="AL64" s="1" t="s">
        <v>133</v>
      </c>
      <c r="AM64">
        <v>0</v>
      </c>
      <c r="AN64">
        <v>1</v>
      </c>
      <c r="AO64" s="1" t="s">
        <v>127</v>
      </c>
      <c r="AP64" s="1" t="s">
        <v>127</v>
      </c>
      <c r="AQ64" s="1" t="s">
        <v>39</v>
      </c>
      <c r="AR64">
        <v>0</v>
      </c>
      <c r="AS64">
        <v>0</v>
      </c>
      <c r="AT64" s="1" t="s">
        <v>127</v>
      </c>
      <c r="AU64" s="1" t="s">
        <v>127</v>
      </c>
      <c r="AV64" s="1" t="s">
        <v>127</v>
      </c>
      <c r="AW64" s="1" t="s">
        <v>127</v>
      </c>
      <c r="AX64" s="1" t="s">
        <v>127</v>
      </c>
      <c r="AY64" s="1" t="s">
        <v>127</v>
      </c>
      <c r="AZ64" s="1" t="s">
        <v>127</v>
      </c>
      <c r="BA64" s="1" t="s">
        <v>127</v>
      </c>
      <c r="BB64" s="1" t="s">
        <v>127</v>
      </c>
      <c r="BC64" s="1" t="s">
        <v>127</v>
      </c>
      <c r="BD64" s="1" t="s">
        <v>127</v>
      </c>
      <c r="BE64" s="1" t="s">
        <v>127</v>
      </c>
      <c r="BF64" s="1" t="s">
        <v>54</v>
      </c>
      <c r="BG64" s="1" t="s">
        <v>127</v>
      </c>
      <c r="BH64" s="1" t="s">
        <v>127</v>
      </c>
      <c r="BI64" s="1" t="s">
        <v>127</v>
      </c>
      <c r="BJ64" s="1" t="s">
        <v>127</v>
      </c>
      <c r="BK64" s="1" t="s">
        <v>58</v>
      </c>
      <c r="BL64" s="1" t="s">
        <v>127</v>
      </c>
      <c r="BM64" s="1" t="s">
        <v>127</v>
      </c>
      <c r="BN64" s="1" t="s">
        <v>127</v>
      </c>
      <c r="BO64" s="1" t="s">
        <v>127</v>
      </c>
      <c r="BP64" s="1" t="s">
        <v>127</v>
      </c>
      <c r="BQ64" s="1" t="s">
        <v>127</v>
      </c>
      <c r="BR64" s="1" t="s">
        <v>127</v>
      </c>
      <c r="BS64" s="1" t="s">
        <v>127</v>
      </c>
      <c r="BT64" s="1" t="s">
        <v>127</v>
      </c>
      <c r="BU64" s="1" t="s">
        <v>1041</v>
      </c>
      <c r="BV64" s="1" t="s">
        <v>127</v>
      </c>
      <c r="BW64" s="1" t="s">
        <v>69</v>
      </c>
      <c r="BX64" s="1" t="s">
        <v>127</v>
      </c>
      <c r="BY64" s="1" t="s">
        <v>71</v>
      </c>
      <c r="BZ64" s="1" t="s">
        <v>72</v>
      </c>
      <c r="CA64" s="1" t="s">
        <v>73</v>
      </c>
      <c r="CB64" s="1" t="s">
        <v>74</v>
      </c>
      <c r="CC64" s="1" t="s">
        <v>127</v>
      </c>
      <c r="CD64" s="1" t="s">
        <v>127</v>
      </c>
      <c r="CE64" s="1" t="s">
        <v>127</v>
      </c>
      <c r="CF64" s="1" t="s">
        <v>127</v>
      </c>
      <c r="CG64" s="1" t="s">
        <v>78</v>
      </c>
      <c r="CH64" s="1" t="s">
        <v>127</v>
      </c>
      <c r="CI64" s="1" t="s">
        <v>127</v>
      </c>
      <c r="CJ64" s="1" t="s">
        <v>127</v>
      </c>
      <c r="CK64" s="1" t="s">
        <v>127</v>
      </c>
      <c r="CL64" s="1" t="s">
        <v>127</v>
      </c>
      <c r="CM64" s="1" t="s">
        <v>127</v>
      </c>
      <c r="CN64" s="1" t="s">
        <v>127</v>
      </c>
      <c r="CO64" s="1" t="s">
        <v>1042</v>
      </c>
      <c r="CP64" s="1" t="s">
        <v>1043</v>
      </c>
      <c r="CQ64" s="1" t="s">
        <v>127</v>
      </c>
      <c r="CR64" s="1" t="s">
        <v>127</v>
      </c>
      <c r="CS64" s="1" t="s">
        <v>127</v>
      </c>
      <c r="CT64" s="1" t="s">
        <v>127</v>
      </c>
      <c r="CU64" s="1" t="s">
        <v>127</v>
      </c>
      <c r="CV64" s="1" t="s">
        <v>92</v>
      </c>
      <c r="CW64" s="1" t="s">
        <v>93</v>
      </c>
      <c r="CX64" s="1" t="s">
        <v>94</v>
      </c>
      <c r="CY64" s="1" t="s">
        <v>127</v>
      </c>
      <c r="CZ64" s="1" t="s">
        <v>127</v>
      </c>
      <c r="DA64" s="1" t="s">
        <v>127</v>
      </c>
      <c r="DB64" s="1" t="s">
        <v>127</v>
      </c>
      <c r="DC64" s="1" t="s">
        <v>127</v>
      </c>
      <c r="DD64" s="1" t="s">
        <v>127</v>
      </c>
      <c r="DE64" s="1" t="s">
        <v>127</v>
      </c>
      <c r="DF64" s="1" t="s">
        <v>101</v>
      </c>
      <c r="DG64" s="1" t="s">
        <v>127</v>
      </c>
      <c r="DH64" s="1" t="s">
        <v>103</v>
      </c>
      <c r="DI64" s="1" t="s">
        <v>127</v>
      </c>
      <c r="DJ64" s="1" t="s">
        <v>127</v>
      </c>
      <c r="DK64" s="1" t="s">
        <v>127</v>
      </c>
      <c r="DL64" s="1" t="s">
        <v>127</v>
      </c>
      <c r="DM64" s="1" t="s">
        <v>127</v>
      </c>
      <c r="DN64" s="1" t="s">
        <v>127</v>
      </c>
      <c r="DO64" s="1" t="s">
        <v>127</v>
      </c>
      <c r="DP64" s="1" t="s">
        <v>127</v>
      </c>
      <c r="DQ64" s="1" t="s">
        <v>127</v>
      </c>
      <c r="DR64" s="1" t="s">
        <v>127</v>
      </c>
      <c r="DS64" s="1" t="s">
        <v>112</v>
      </c>
      <c r="DT64" s="1" t="s">
        <v>127</v>
      </c>
      <c r="DU64" s="1" t="s">
        <v>127</v>
      </c>
      <c r="DV64" s="1" t="s">
        <v>728</v>
      </c>
      <c r="DW64" s="1" t="s">
        <v>1044</v>
      </c>
      <c r="DX64" s="1" t="s">
        <v>1045</v>
      </c>
      <c r="DY64" s="1" t="s">
        <v>1046</v>
      </c>
      <c r="DZ64" s="1" t="s">
        <v>1047</v>
      </c>
      <c r="EA64" s="1" t="s">
        <v>1048</v>
      </c>
      <c r="EB64" s="1" t="s">
        <v>1049</v>
      </c>
    </row>
    <row r="65" spans="1:132" x14ac:dyDescent="0.2">
      <c r="A65" s="1" t="s">
        <v>1050</v>
      </c>
      <c r="B65" s="1" t="s">
        <v>1051</v>
      </c>
      <c r="C65" s="1" t="s">
        <v>1052</v>
      </c>
      <c r="D65" s="1" t="s">
        <v>1053</v>
      </c>
      <c r="E65" s="2" t="str">
        <f>HYPERLINK("http://caminhada.org","http://caminhada.org")</f>
        <v>http://caminhada.org</v>
      </c>
      <c r="F65" s="2" t="str">
        <f>HYPERLINK("http://","http://")</f>
        <v>http://</v>
      </c>
      <c r="G65" s="1" t="s">
        <v>689</v>
      </c>
      <c r="H65" s="1" t="s">
        <v>738</v>
      </c>
      <c r="I65" s="1" t="s">
        <v>127</v>
      </c>
      <c r="J65" s="1" t="s">
        <v>187</v>
      </c>
      <c r="K65">
        <v>2015</v>
      </c>
      <c r="L65" s="1" t="s">
        <v>1054</v>
      </c>
      <c r="M65" s="1" t="s">
        <v>12</v>
      </c>
      <c r="N65" s="1" t="s">
        <v>127</v>
      </c>
      <c r="O65" s="1" t="s">
        <v>127</v>
      </c>
      <c r="P65" s="1" t="s">
        <v>127</v>
      </c>
      <c r="Q65" s="1" t="s">
        <v>127</v>
      </c>
      <c r="R65" s="1" t="s">
        <v>17</v>
      </c>
      <c r="S65" s="1" t="s">
        <v>18</v>
      </c>
      <c r="T65" s="1" t="s">
        <v>127</v>
      </c>
      <c r="U65" s="1" t="s">
        <v>127</v>
      </c>
      <c r="V65" s="1" t="s">
        <v>127</v>
      </c>
      <c r="W65" s="1" t="s">
        <v>22</v>
      </c>
      <c r="X65" s="1" t="s">
        <v>127</v>
      </c>
      <c r="Y65" s="1" t="s">
        <v>127</v>
      </c>
      <c r="Z65" s="1" t="s">
        <v>127</v>
      </c>
      <c r="AA65" s="1" t="s">
        <v>127</v>
      </c>
      <c r="AB65" s="1" t="s">
        <v>127</v>
      </c>
      <c r="AC65" s="1" t="s">
        <v>272</v>
      </c>
      <c r="AD65" s="1" t="s">
        <v>127</v>
      </c>
      <c r="AE65" s="1" t="s">
        <v>272</v>
      </c>
      <c r="AF65" s="1" t="s">
        <v>127</v>
      </c>
      <c r="AG65" s="1" t="s">
        <v>1051</v>
      </c>
      <c r="AH65" s="1" t="s">
        <v>131</v>
      </c>
      <c r="AI65" s="1" t="s">
        <v>127</v>
      </c>
      <c r="AJ65">
        <v>63</v>
      </c>
      <c r="AK65" s="1" t="s">
        <v>679</v>
      </c>
      <c r="AL65" s="1" t="s">
        <v>133</v>
      </c>
      <c r="AM65"/>
      <c r="AN65"/>
      <c r="AO65" s="1" t="s">
        <v>127</v>
      </c>
      <c r="AP65" s="1" t="s">
        <v>127</v>
      </c>
      <c r="AQ65" s="1" t="s">
        <v>127</v>
      </c>
      <c r="AR65"/>
      <c r="AS65"/>
      <c r="AT65" s="1" t="s">
        <v>127</v>
      </c>
      <c r="AU65" s="1" t="s">
        <v>127</v>
      </c>
      <c r="AV65" s="1" t="s">
        <v>127</v>
      </c>
      <c r="AW65" s="1" t="s">
        <v>127</v>
      </c>
      <c r="AX65" s="1" t="s">
        <v>127</v>
      </c>
      <c r="AY65" s="1" t="s">
        <v>127</v>
      </c>
      <c r="AZ65" s="1" t="s">
        <v>127</v>
      </c>
      <c r="BA65" s="1" t="s">
        <v>127</v>
      </c>
      <c r="BB65" s="1" t="s">
        <v>127</v>
      </c>
      <c r="BC65" s="1" t="s">
        <v>127</v>
      </c>
      <c r="BD65" s="1" t="s">
        <v>127</v>
      </c>
      <c r="BE65" s="1" t="s">
        <v>127</v>
      </c>
      <c r="BF65" s="1" t="s">
        <v>54</v>
      </c>
      <c r="BG65" s="1" t="s">
        <v>127</v>
      </c>
      <c r="BH65" s="1" t="s">
        <v>127</v>
      </c>
      <c r="BI65" s="1" t="s">
        <v>127</v>
      </c>
      <c r="BJ65" s="1" t="s">
        <v>57</v>
      </c>
      <c r="BK65" s="1" t="s">
        <v>127</v>
      </c>
      <c r="BL65" s="1" t="s">
        <v>127</v>
      </c>
      <c r="BM65" s="1" t="s">
        <v>127</v>
      </c>
      <c r="BN65" s="1" t="s">
        <v>127</v>
      </c>
      <c r="BO65" s="1" t="s">
        <v>127</v>
      </c>
      <c r="BP65" s="1" t="s">
        <v>127</v>
      </c>
      <c r="BQ65" s="1" t="s">
        <v>64</v>
      </c>
      <c r="BR65" s="1" t="s">
        <v>127</v>
      </c>
      <c r="BS65" s="1" t="s">
        <v>127</v>
      </c>
      <c r="BT65" s="1" t="s">
        <v>127</v>
      </c>
      <c r="BU65" s="1" t="s">
        <v>127</v>
      </c>
      <c r="BV65" s="1" t="s">
        <v>127</v>
      </c>
      <c r="BW65" s="1" t="s">
        <v>127</v>
      </c>
      <c r="BX65" s="1" t="s">
        <v>127</v>
      </c>
      <c r="BY65" s="1" t="s">
        <v>71</v>
      </c>
      <c r="BZ65" s="1" t="s">
        <v>72</v>
      </c>
      <c r="CA65" s="1" t="s">
        <v>127</v>
      </c>
      <c r="CB65" s="1" t="s">
        <v>74</v>
      </c>
      <c r="CC65" s="1" t="s">
        <v>127</v>
      </c>
      <c r="CD65" s="1" t="s">
        <v>127</v>
      </c>
      <c r="CE65" s="1" t="s">
        <v>127</v>
      </c>
      <c r="CF65" s="1" t="s">
        <v>127</v>
      </c>
      <c r="CG65" s="1" t="s">
        <v>78</v>
      </c>
      <c r="CH65" s="1" t="s">
        <v>127</v>
      </c>
      <c r="CI65" s="1" t="s">
        <v>127</v>
      </c>
      <c r="CJ65" s="1" t="s">
        <v>127</v>
      </c>
      <c r="CK65" s="1" t="s">
        <v>127</v>
      </c>
      <c r="CL65" s="1" t="s">
        <v>127</v>
      </c>
      <c r="CM65" s="1" t="s">
        <v>127</v>
      </c>
      <c r="CN65" s="1" t="s">
        <v>127</v>
      </c>
      <c r="CO65" s="1" t="s">
        <v>1055</v>
      </c>
      <c r="CP65" s="1" t="s">
        <v>127</v>
      </c>
      <c r="CQ65" s="1" t="s">
        <v>127</v>
      </c>
      <c r="CR65" s="1" t="s">
        <v>88</v>
      </c>
      <c r="CS65" s="1" t="s">
        <v>89</v>
      </c>
      <c r="CT65" s="1" t="s">
        <v>127</v>
      </c>
      <c r="CU65" s="1" t="s">
        <v>127</v>
      </c>
      <c r="CV65" s="1" t="s">
        <v>127</v>
      </c>
      <c r="CW65" s="1" t="s">
        <v>127</v>
      </c>
      <c r="CX65" s="1" t="s">
        <v>94</v>
      </c>
      <c r="CY65" s="1" t="s">
        <v>127</v>
      </c>
      <c r="CZ65" s="1" t="s">
        <v>127</v>
      </c>
      <c r="DA65" s="1" t="s">
        <v>127</v>
      </c>
      <c r="DB65" s="1" t="s">
        <v>127</v>
      </c>
      <c r="DC65" s="1" t="s">
        <v>98</v>
      </c>
      <c r="DD65" s="1" t="s">
        <v>99</v>
      </c>
      <c r="DE65" s="1" t="s">
        <v>127</v>
      </c>
      <c r="DF65" s="1" t="s">
        <v>101</v>
      </c>
      <c r="DG65" s="1" t="s">
        <v>127</v>
      </c>
      <c r="DH65" s="1" t="s">
        <v>127</v>
      </c>
      <c r="DI65" s="1" t="s">
        <v>127</v>
      </c>
      <c r="DJ65" s="1" t="s">
        <v>105</v>
      </c>
      <c r="DK65" s="1" t="s">
        <v>127</v>
      </c>
      <c r="DL65" s="1" t="s">
        <v>127</v>
      </c>
      <c r="DM65" s="1" t="s">
        <v>127</v>
      </c>
      <c r="DN65" s="1" t="s">
        <v>127</v>
      </c>
      <c r="DO65" s="1" t="s">
        <v>127</v>
      </c>
      <c r="DP65" s="1" t="s">
        <v>127</v>
      </c>
      <c r="DQ65" s="1" t="s">
        <v>127</v>
      </c>
      <c r="DR65" s="1" t="s">
        <v>127</v>
      </c>
      <c r="DS65" s="1" t="s">
        <v>127</v>
      </c>
      <c r="DT65" s="1" t="s">
        <v>113</v>
      </c>
      <c r="DU65" s="1" t="s">
        <v>127</v>
      </c>
      <c r="DV65" s="1" t="s">
        <v>127</v>
      </c>
      <c r="DW65" s="1" t="s">
        <v>127</v>
      </c>
      <c r="DX65" s="1" t="s">
        <v>127</v>
      </c>
      <c r="DY65" s="1" t="s">
        <v>127</v>
      </c>
      <c r="DZ65" s="1" t="s">
        <v>1056</v>
      </c>
      <c r="EA65" s="1" t="s">
        <v>1057</v>
      </c>
      <c r="EB65" s="1" t="s">
        <v>1058</v>
      </c>
    </row>
    <row r="66" spans="1:132" x14ac:dyDescent="0.2">
      <c r="A66" s="1" t="s">
        <v>1059</v>
      </c>
      <c r="B66" s="1" t="s">
        <v>1060</v>
      </c>
      <c r="C66" s="1" t="s">
        <v>1061</v>
      </c>
      <c r="D66" s="1" t="s">
        <v>1062</v>
      </c>
      <c r="E66" s="2" t="str">
        <f>HYPERLINK("http://desvelocidades.red","http://desvelocidades.red")</f>
        <v>http://desvelocidades.red</v>
      </c>
      <c r="F66" s="2" t="str">
        <f>HYPERLINK("http://facebook.com/desvelocidades","http://facebook.com/desvelocidades")</f>
        <v>http://facebook.com/desvelocidades</v>
      </c>
      <c r="G66" s="1" t="s">
        <v>689</v>
      </c>
      <c r="H66" s="1" t="s">
        <v>738</v>
      </c>
      <c r="I66" s="1" t="s">
        <v>127</v>
      </c>
      <c r="J66" s="1" t="s">
        <v>150</v>
      </c>
      <c r="K66">
        <v>2014</v>
      </c>
      <c r="L66" s="1" t="s">
        <v>1063</v>
      </c>
      <c r="M66" s="1" t="s">
        <v>12</v>
      </c>
      <c r="N66" s="1" t="s">
        <v>13</v>
      </c>
      <c r="O66" s="1" t="s">
        <v>127</v>
      </c>
      <c r="P66" s="1" t="s">
        <v>15</v>
      </c>
      <c r="Q66" s="1" t="s">
        <v>127</v>
      </c>
      <c r="R66" s="1" t="s">
        <v>17</v>
      </c>
      <c r="S66" s="1" t="s">
        <v>18</v>
      </c>
      <c r="T66" s="1" t="s">
        <v>19</v>
      </c>
      <c r="U66" s="1" t="s">
        <v>1064</v>
      </c>
      <c r="V66" s="1" t="s">
        <v>21</v>
      </c>
      <c r="W66" s="1" t="s">
        <v>22</v>
      </c>
      <c r="X66" s="1" t="s">
        <v>127</v>
      </c>
      <c r="Y66" s="1" t="s">
        <v>127</v>
      </c>
      <c r="Z66" s="1" t="s">
        <v>127</v>
      </c>
      <c r="AA66" s="1" t="s">
        <v>127</v>
      </c>
      <c r="AB66" s="1" t="s">
        <v>127</v>
      </c>
      <c r="AC66" s="1" t="s">
        <v>272</v>
      </c>
      <c r="AD66" s="1" t="s">
        <v>127</v>
      </c>
      <c r="AE66" s="1" t="s">
        <v>393</v>
      </c>
      <c r="AF66" s="1" t="s">
        <v>127</v>
      </c>
      <c r="AG66" s="1" t="s">
        <v>127</v>
      </c>
      <c r="AH66" s="1" t="s">
        <v>127</v>
      </c>
      <c r="AI66" s="1" t="s">
        <v>127</v>
      </c>
      <c r="AJ66"/>
      <c r="AK66" s="1" t="s">
        <v>127</v>
      </c>
      <c r="AL66" s="1" t="s">
        <v>127</v>
      </c>
      <c r="AM66">
        <v>0</v>
      </c>
      <c r="AN66">
        <v>5</v>
      </c>
      <c r="AO66" s="1" t="s">
        <v>127</v>
      </c>
      <c r="AP66" s="1" t="s">
        <v>127</v>
      </c>
      <c r="AQ66" s="1" t="s">
        <v>39</v>
      </c>
      <c r="AR66">
        <v>0</v>
      </c>
      <c r="AS66">
        <v>5</v>
      </c>
      <c r="AT66" s="1" t="s">
        <v>127</v>
      </c>
      <c r="AU66" s="1" t="s">
        <v>127</v>
      </c>
      <c r="AV66" s="1" t="s">
        <v>127</v>
      </c>
      <c r="AW66" s="1" t="s">
        <v>45</v>
      </c>
      <c r="AX66" s="1" t="s">
        <v>127</v>
      </c>
      <c r="AY66" s="1" t="s">
        <v>127</v>
      </c>
      <c r="AZ66" s="1" t="s">
        <v>127</v>
      </c>
      <c r="BA66" s="1" t="s">
        <v>127</v>
      </c>
      <c r="BB66" s="1" t="s">
        <v>127</v>
      </c>
      <c r="BC66" s="1" t="s">
        <v>127</v>
      </c>
      <c r="BD66" s="1" t="s">
        <v>127</v>
      </c>
      <c r="BE66" s="1" t="s">
        <v>127</v>
      </c>
      <c r="BF66" s="1" t="s">
        <v>127</v>
      </c>
      <c r="BG66" s="1" t="s">
        <v>127</v>
      </c>
      <c r="BH66" s="1" t="s">
        <v>127</v>
      </c>
      <c r="BI66" s="1" t="s">
        <v>127</v>
      </c>
      <c r="BJ66" s="1" t="s">
        <v>127</v>
      </c>
      <c r="BK66" s="1" t="s">
        <v>58</v>
      </c>
      <c r="BL66" s="1" t="s">
        <v>127</v>
      </c>
      <c r="BM66" s="1" t="s">
        <v>127</v>
      </c>
      <c r="BN66" s="1" t="s">
        <v>127</v>
      </c>
      <c r="BO66" s="1" t="s">
        <v>127</v>
      </c>
      <c r="BP66" s="1" t="s">
        <v>127</v>
      </c>
      <c r="BQ66" s="1" t="s">
        <v>127</v>
      </c>
      <c r="BR66" s="1" t="s">
        <v>127</v>
      </c>
      <c r="BS66" s="1" t="s">
        <v>127</v>
      </c>
      <c r="BT66" s="1" t="s">
        <v>127</v>
      </c>
      <c r="BU66" s="1" t="s">
        <v>134</v>
      </c>
      <c r="BV66" s="1" t="s">
        <v>127</v>
      </c>
      <c r="BW66" s="1" t="s">
        <v>69</v>
      </c>
      <c r="BX66" s="1" t="s">
        <v>127</v>
      </c>
      <c r="BY66" s="1" t="s">
        <v>127</v>
      </c>
      <c r="BZ66" s="1" t="s">
        <v>72</v>
      </c>
      <c r="CA66" s="1" t="s">
        <v>127</v>
      </c>
      <c r="CB66" s="1" t="s">
        <v>74</v>
      </c>
      <c r="CC66" s="1" t="s">
        <v>127</v>
      </c>
      <c r="CD66" s="1" t="s">
        <v>76</v>
      </c>
      <c r="CE66" s="1" t="s">
        <v>127</v>
      </c>
      <c r="CF66" s="1" t="s">
        <v>127</v>
      </c>
      <c r="CG66" s="1" t="s">
        <v>78</v>
      </c>
      <c r="CH66" s="1" t="s">
        <v>79</v>
      </c>
      <c r="CI66" s="1" t="s">
        <v>127</v>
      </c>
      <c r="CJ66" s="1" t="s">
        <v>127</v>
      </c>
      <c r="CK66" s="1" t="s">
        <v>82</v>
      </c>
      <c r="CL66" s="1" t="s">
        <v>127</v>
      </c>
      <c r="CM66" s="1" t="s">
        <v>127</v>
      </c>
      <c r="CN66" s="1" t="s">
        <v>127</v>
      </c>
      <c r="CO66" s="1" t="s">
        <v>1065</v>
      </c>
      <c r="CP66" s="1" t="s">
        <v>1066</v>
      </c>
      <c r="CQ66" s="1" t="s">
        <v>127</v>
      </c>
      <c r="CR66" s="1" t="s">
        <v>127</v>
      </c>
      <c r="CS66" s="1" t="s">
        <v>89</v>
      </c>
      <c r="CT66" s="1" t="s">
        <v>127</v>
      </c>
      <c r="CU66" s="1" t="s">
        <v>127</v>
      </c>
      <c r="CV66" s="1" t="s">
        <v>92</v>
      </c>
      <c r="CW66" s="1" t="s">
        <v>93</v>
      </c>
      <c r="CX66" s="1" t="s">
        <v>94</v>
      </c>
      <c r="CY66" s="1" t="s">
        <v>127</v>
      </c>
      <c r="CZ66" s="1" t="s">
        <v>127</v>
      </c>
      <c r="DA66" s="1" t="s">
        <v>127</v>
      </c>
      <c r="DB66" s="1" t="s">
        <v>127</v>
      </c>
      <c r="DC66" s="1" t="s">
        <v>127</v>
      </c>
      <c r="DD66" s="1" t="s">
        <v>127</v>
      </c>
      <c r="DE66" s="1" t="s">
        <v>127</v>
      </c>
      <c r="DF66" s="1" t="s">
        <v>101</v>
      </c>
      <c r="DG66" s="1" t="s">
        <v>127</v>
      </c>
      <c r="DH66" s="1" t="s">
        <v>103</v>
      </c>
      <c r="DI66" s="1" t="s">
        <v>104</v>
      </c>
      <c r="DJ66" s="1" t="s">
        <v>105</v>
      </c>
      <c r="DK66" s="1" t="s">
        <v>127</v>
      </c>
      <c r="DL66" s="1" t="s">
        <v>127</v>
      </c>
      <c r="DM66" s="1" t="s">
        <v>107</v>
      </c>
      <c r="DN66" s="1" t="s">
        <v>127</v>
      </c>
      <c r="DO66" s="1" t="s">
        <v>127</v>
      </c>
      <c r="DP66" s="1" t="s">
        <v>109</v>
      </c>
      <c r="DQ66" s="1" t="s">
        <v>127</v>
      </c>
      <c r="DR66" s="1" t="s">
        <v>111</v>
      </c>
      <c r="DS66" s="1" t="s">
        <v>112</v>
      </c>
      <c r="DT66" s="1" t="s">
        <v>127</v>
      </c>
      <c r="DU66" s="1" t="s">
        <v>127</v>
      </c>
      <c r="DV66" s="1" t="s">
        <v>1067</v>
      </c>
      <c r="DW66" s="1" t="s">
        <v>1068</v>
      </c>
      <c r="DX66" s="1" t="s">
        <v>1069</v>
      </c>
      <c r="DY66" s="1" t="s">
        <v>127</v>
      </c>
      <c r="DZ66" s="1" t="s">
        <v>1070</v>
      </c>
      <c r="EA66" s="1" t="s">
        <v>1071</v>
      </c>
      <c r="EB66" s="1" t="s">
        <v>1072</v>
      </c>
    </row>
    <row r="67" spans="1:132" x14ac:dyDescent="0.2">
      <c r="A67" s="1" t="s">
        <v>1073</v>
      </c>
      <c r="B67" s="1" t="s">
        <v>1074</v>
      </c>
      <c r="C67" s="1" t="s">
        <v>1075</v>
      </c>
      <c r="D67" s="1" t="s">
        <v>1076</v>
      </c>
      <c r="E67" s="2" t="str">
        <f>HYPERLINK("http://opusacessibilidade.com.br","http://opusacessibilidade.com.br")</f>
        <v>http://opusacessibilidade.com.br</v>
      </c>
      <c r="F67" s="2" t="str">
        <f>HYPERLINK("http://opusacessibilidade@gmail.com","http://opusacessibilidade@gmail.com")</f>
        <v>http://opusacessibilidade@gmail.com</v>
      </c>
      <c r="G67" s="1" t="s">
        <v>125</v>
      </c>
      <c r="H67" s="1" t="s">
        <v>199</v>
      </c>
      <c r="I67" s="1" t="s">
        <v>127</v>
      </c>
      <c r="J67" s="1" t="s">
        <v>187</v>
      </c>
      <c r="K67">
        <v>2015</v>
      </c>
      <c r="L67" s="1" t="s">
        <v>1077</v>
      </c>
      <c r="M67" s="1" t="s">
        <v>12</v>
      </c>
      <c r="N67" s="1" t="s">
        <v>127</v>
      </c>
      <c r="O67" s="1" t="s">
        <v>127</v>
      </c>
      <c r="P67" s="1" t="s">
        <v>127</v>
      </c>
      <c r="Q67" s="1" t="s">
        <v>127</v>
      </c>
      <c r="R67" s="1" t="s">
        <v>127</v>
      </c>
      <c r="S67" s="1" t="s">
        <v>127</v>
      </c>
      <c r="T67" s="1" t="s">
        <v>127</v>
      </c>
      <c r="U67" s="1" t="s">
        <v>127</v>
      </c>
      <c r="V67" s="1" t="s">
        <v>127</v>
      </c>
      <c r="W67" s="1" t="s">
        <v>127</v>
      </c>
      <c r="X67" s="1" t="s">
        <v>127</v>
      </c>
      <c r="Y67" s="1" t="s">
        <v>24</v>
      </c>
      <c r="Z67" s="1" t="s">
        <v>127</v>
      </c>
      <c r="AA67" s="1" t="s">
        <v>127</v>
      </c>
      <c r="AB67" s="1" t="s">
        <v>127</v>
      </c>
      <c r="AC67" s="1" t="s">
        <v>188</v>
      </c>
      <c r="AD67" s="1" t="s">
        <v>127</v>
      </c>
      <c r="AE67" s="1" t="s">
        <v>188</v>
      </c>
      <c r="AF67" s="1" t="s">
        <v>127</v>
      </c>
      <c r="AG67" s="1" t="s">
        <v>1074</v>
      </c>
      <c r="AH67" s="1" t="s">
        <v>131</v>
      </c>
      <c r="AI67" s="1" t="s">
        <v>127</v>
      </c>
      <c r="AJ67">
        <v>59</v>
      </c>
      <c r="AK67" s="1" t="s">
        <v>1078</v>
      </c>
      <c r="AL67" s="1" t="s">
        <v>172</v>
      </c>
      <c r="AM67">
        <v>2</v>
      </c>
      <c r="AN67">
        <v>2</v>
      </c>
      <c r="AO67" s="1" t="s">
        <v>37</v>
      </c>
      <c r="AP67" s="1" t="s">
        <v>127</v>
      </c>
      <c r="AQ67" s="1" t="s">
        <v>127</v>
      </c>
      <c r="AR67">
        <v>2</v>
      </c>
      <c r="AS67">
        <v>2</v>
      </c>
      <c r="AT67" s="1" t="s">
        <v>127</v>
      </c>
      <c r="AU67" s="1" t="s">
        <v>127</v>
      </c>
      <c r="AV67" s="1" t="s">
        <v>127</v>
      </c>
      <c r="AW67" s="1" t="s">
        <v>127</v>
      </c>
      <c r="AX67" s="1" t="s">
        <v>127</v>
      </c>
      <c r="AY67" s="1" t="s">
        <v>127</v>
      </c>
      <c r="AZ67" s="1" t="s">
        <v>127</v>
      </c>
      <c r="BA67" s="1" t="s">
        <v>127</v>
      </c>
      <c r="BB67" s="1" t="s">
        <v>127</v>
      </c>
      <c r="BC67" s="1" t="s">
        <v>51</v>
      </c>
      <c r="BD67" s="1" t="s">
        <v>127</v>
      </c>
      <c r="BE67" s="1" t="s">
        <v>127</v>
      </c>
      <c r="BF67" s="1" t="s">
        <v>127</v>
      </c>
      <c r="BG67" s="1" t="s">
        <v>127</v>
      </c>
      <c r="BH67" s="1" t="s">
        <v>127</v>
      </c>
      <c r="BI67" s="1" t="s">
        <v>127</v>
      </c>
      <c r="BJ67" s="1" t="s">
        <v>57</v>
      </c>
      <c r="BK67" s="1" t="s">
        <v>127</v>
      </c>
      <c r="BL67" s="1" t="s">
        <v>127</v>
      </c>
      <c r="BM67" s="1" t="s">
        <v>127</v>
      </c>
      <c r="BN67" s="1" t="s">
        <v>127</v>
      </c>
      <c r="BO67" s="1" t="s">
        <v>127</v>
      </c>
      <c r="BP67" s="1" t="s">
        <v>127</v>
      </c>
      <c r="BQ67" s="1" t="s">
        <v>127</v>
      </c>
      <c r="BR67" s="1" t="s">
        <v>127</v>
      </c>
      <c r="BS67" s="1" t="s">
        <v>127</v>
      </c>
      <c r="BT67" s="1" t="s">
        <v>127</v>
      </c>
      <c r="BU67" s="1" t="s">
        <v>127</v>
      </c>
      <c r="BV67" s="1" t="s">
        <v>68</v>
      </c>
      <c r="BW67" s="1" t="s">
        <v>127</v>
      </c>
      <c r="BX67" s="1" t="s">
        <v>127</v>
      </c>
      <c r="BY67" s="1" t="s">
        <v>127</v>
      </c>
      <c r="BZ67" s="1" t="s">
        <v>127</v>
      </c>
      <c r="CA67" s="1" t="s">
        <v>127</v>
      </c>
      <c r="CB67" s="1" t="s">
        <v>127</v>
      </c>
      <c r="CC67" s="1" t="s">
        <v>127</v>
      </c>
      <c r="CD67" s="1" t="s">
        <v>127</v>
      </c>
      <c r="CE67" s="1" t="s">
        <v>127</v>
      </c>
      <c r="CF67" s="1" t="s">
        <v>127</v>
      </c>
      <c r="CG67" s="1" t="s">
        <v>127</v>
      </c>
      <c r="CH67" s="1" t="s">
        <v>127</v>
      </c>
      <c r="CI67" s="1" t="s">
        <v>127</v>
      </c>
      <c r="CJ67" s="1" t="s">
        <v>127</v>
      </c>
      <c r="CK67" s="1" t="s">
        <v>127</v>
      </c>
      <c r="CL67" s="1" t="s">
        <v>127</v>
      </c>
      <c r="CM67" s="1" t="s">
        <v>84</v>
      </c>
      <c r="CN67" s="1" t="s">
        <v>127</v>
      </c>
      <c r="CO67" s="1" t="s">
        <v>1079</v>
      </c>
      <c r="CP67" s="1" t="s">
        <v>127</v>
      </c>
      <c r="CQ67" s="1" t="s">
        <v>127</v>
      </c>
      <c r="CR67" s="1" t="s">
        <v>127</v>
      </c>
      <c r="CS67" s="1" t="s">
        <v>127</v>
      </c>
      <c r="CT67" s="1" t="s">
        <v>127</v>
      </c>
      <c r="CU67" s="1" t="s">
        <v>127</v>
      </c>
      <c r="CV67" s="1" t="s">
        <v>127</v>
      </c>
      <c r="CW67" s="1" t="s">
        <v>127</v>
      </c>
      <c r="CX67" s="1" t="s">
        <v>127</v>
      </c>
      <c r="CY67" s="1" t="s">
        <v>127</v>
      </c>
      <c r="CZ67" s="1" t="s">
        <v>96</v>
      </c>
      <c r="DA67" s="1" t="s">
        <v>127</v>
      </c>
      <c r="DB67" s="1" t="s">
        <v>127</v>
      </c>
      <c r="DC67" s="1" t="s">
        <v>127</v>
      </c>
      <c r="DD67" s="1" t="s">
        <v>127</v>
      </c>
      <c r="DE67" s="1" t="s">
        <v>127</v>
      </c>
      <c r="DF67" s="1" t="s">
        <v>127</v>
      </c>
      <c r="DG67" s="1" t="s">
        <v>102</v>
      </c>
      <c r="DH67" s="1" t="s">
        <v>127</v>
      </c>
      <c r="DI67" s="1" t="s">
        <v>127</v>
      </c>
      <c r="DJ67" s="1" t="s">
        <v>127</v>
      </c>
      <c r="DK67" s="1" t="s">
        <v>127</v>
      </c>
      <c r="DL67" s="1" t="s">
        <v>127</v>
      </c>
      <c r="DM67" s="1" t="s">
        <v>127</v>
      </c>
      <c r="DN67" s="1" t="s">
        <v>127</v>
      </c>
      <c r="DO67" s="1" t="s">
        <v>127</v>
      </c>
      <c r="DP67" s="1" t="s">
        <v>127</v>
      </c>
      <c r="DQ67" s="1" t="s">
        <v>127</v>
      </c>
      <c r="DR67" s="1" t="s">
        <v>127</v>
      </c>
      <c r="DS67" s="1" t="s">
        <v>127</v>
      </c>
      <c r="DT67" s="1" t="s">
        <v>113</v>
      </c>
      <c r="DU67" s="1" t="s">
        <v>127</v>
      </c>
      <c r="DV67" s="1" t="s">
        <v>1080</v>
      </c>
      <c r="DW67" s="1" t="s">
        <v>698</v>
      </c>
      <c r="DX67" s="1" t="s">
        <v>127</v>
      </c>
      <c r="DY67" s="1" t="s">
        <v>127</v>
      </c>
      <c r="DZ67" s="1" t="s">
        <v>1081</v>
      </c>
      <c r="EA67" s="1" t="s">
        <v>1082</v>
      </c>
      <c r="EB67" s="1" t="s">
        <v>1083</v>
      </c>
    </row>
    <row r="68" spans="1:132" x14ac:dyDescent="0.2">
      <c r="A68" s="1" t="s">
        <v>1084</v>
      </c>
      <c r="B68" s="1" t="s">
        <v>1085</v>
      </c>
      <c r="C68" s="1" t="s">
        <v>1086</v>
      </c>
      <c r="D68" s="1" t="s">
        <v>1087</v>
      </c>
      <c r="E68" s="2" t="str">
        <f>HYPERLINK("http://","http://")</f>
        <v>http://</v>
      </c>
      <c r="F68" s="2" t="str">
        <f>HYPERLINK("https://www.facebook.com/associacaomobirio/","https://www.facebook.com/associacaomobirio/")</f>
        <v>https://www.facebook.com/associacaomobirio/</v>
      </c>
      <c r="G68" s="1" t="s">
        <v>585</v>
      </c>
      <c r="H68" s="1" t="s">
        <v>586</v>
      </c>
      <c r="I68" s="1" t="s">
        <v>127</v>
      </c>
      <c r="J68" s="1" t="s">
        <v>128</v>
      </c>
      <c r="K68">
        <v>2016</v>
      </c>
      <c r="L68" s="1" t="s">
        <v>1088</v>
      </c>
      <c r="M68" s="1" t="s">
        <v>127</v>
      </c>
      <c r="N68" s="1" t="s">
        <v>127</v>
      </c>
      <c r="O68" s="1" t="s">
        <v>127</v>
      </c>
      <c r="P68" s="1" t="s">
        <v>127</v>
      </c>
      <c r="Q68" s="1" t="s">
        <v>127</v>
      </c>
      <c r="R68" s="1" t="s">
        <v>127</v>
      </c>
      <c r="S68" s="1" t="s">
        <v>18</v>
      </c>
      <c r="T68" s="1" t="s">
        <v>127</v>
      </c>
      <c r="U68" s="1" t="s">
        <v>127</v>
      </c>
      <c r="V68" s="1" t="s">
        <v>127</v>
      </c>
      <c r="W68" s="1" t="s">
        <v>22</v>
      </c>
      <c r="X68" s="1" t="s">
        <v>127</v>
      </c>
      <c r="Y68" s="1" t="s">
        <v>127</v>
      </c>
      <c r="Z68" s="1" t="s">
        <v>127</v>
      </c>
      <c r="AA68" s="1" t="s">
        <v>127</v>
      </c>
      <c r="AB68" s="1" t="s">
        <v>127</v>
      </c>
      <c r="AC68" s="1" t="s">
        <v>222</v>
      </c>
      <c r="AD68" s="1" t="s">
        <v>127</v>
      </c>
      <c r="AE68" s="1" t="s">
        <v>355</v>
      </c>
      <c r="AF68" s="1" t="s">
        <v>127</v>
      </c>
      <c r="AG68" s="1" t="s">
        <v>1085</v>
      </c>
      <c r="AH68" s="1" t="s">
        <v>203</v>
      </c>
      <c r="AI68" s="1" t="s">
        <v>127</v>
      </c>
      <c r="AJ68">
        <v>30</v>
      </c>
      <c r="AK68" s="1" t="s">
        <v>1089</v>
      </c>
      <c r="AL68" s="1" t="s">
        <v>133</v>
      </c>
      <c r="AM68">
        <v>0</v>
      </c>
      <c r="AN68">
        <v>15</v>
      </c>
      <c r="AO68" s="1" t="s">
        <v>127</v>
      </c>
      <c r="AP68" s="1" t="s">
        <v>127</v>
      </c>
      <c r="AQ68" s="1" t="s">
        <v>39</v>
      </c>
      <c r="AR68">
        <v>0</v>
      </c>
      <c r="AS68">
        <v>10</v>
      </c>
      <c r="AT68" s="1" t="s">
        <v>127</v>
      </c>
      <c r="AU68" s="1" t="s">
        <v>127</v>
      </c>
      <c r="AV68" s="1" t="s">
        <v>127</v>
      </c>
      <c r="AW68" s="1" t="s">
        <v>127</v>
      </c>
      <c r="AX68" s="1" t="s">
        <v>127</v>
      </c>
      <c r="AY68" s="1" t="s">
        <v>127</v>
      </c>
      <c r="AZ68" s="1" t="s">
        <v>127</v>
      </c>
      <c r="BA68" s="1" t="s">
        <v>127</v>
      </c>
      <c r="BB68" s="1" t="s">
        <v>127</v>
      </c>
      <c r="BC68" s="1" t="s">
        <v>127</v>
      </c>
      <c r="BD68" s="1" t="s">
        <v>52</v>
      </c>
      <c r="BE68" s="1" t="s">
        <v>127</v>
      </c>
      <c r="BF68" s="1" t="s">
        <v>127</v>
      </c>
      <c r="BG68" s="1" t="s">
        <v>127</v>
      </c>
      <c r="BH68" s="1" t="s">
        <v>127</v>
      </c>
      <c r="BI68" s="1" t="s">
        <v>127</v>
      </c>
      <c r="BJ68" s="1" t="s">
        <v>57</v>
      </c>
      <c r="BK68" s="1" t="s">
        <v>58</v>
      </c>
      <c r="BL68" s="1" t="s">
        <v>127</v>
      </c>
      <c r="BM68" s="1" t="s">
        <v>127</v>
      </c>
      <c r="BN68" s="1" t="s">
        <v>127</v>
      </c>
      <c r="BO68" s="1" t="s">
        <v>127</v>
      </c>
      <c r="BP68" s="1" t="s">
        <v>127</v>
      </c>
      <c r="BQ68" s="1" t="s">
        <v>127</v>
      </c>
      <c r="BR68" s="1" t="s">
        <v>127</v>
      </c>
      <c r="BS68" s="1" t="s">
        <v>127</v>
      </c>
      <c r="BT68" s="1" t="s">
        <v>127</v>
      </c>
      <c r="BU68" s="1" t="s">
        <v>127</v>
      </c>
      <c r="BV68" s="1" t="s">
        <v>127</v>
      </c>
      <c r="BW68" s="1" t="s">
        <v>69</v>
      </c>
      <c r="BX68" s="1" t="s">
        <v>127</v>
      </c>
      <c r="BY68" s="1" t="s">
        <v>71</v>
      </c>
      <c r="BZ68" s="1" t="s">
        <v>127</v>
      </c>
      <c r="CA68" s="1" t="s">
        <v>127</v>
      </c>
      <c r="CB68" s="1" t="s">
        <v>74</v>
      </c>
      <c r="CC68" s="1" t="s">
        <v>127</v>
      </c>
      <c r="CD68" s="1" t="s">
        <v>127</v>
      </c>
      <c r="CE68" s="1" t="s">
        <v>127</v>
      </c>
      <c r="CF68" s="1" t="s">
        <v>127</v>
      </c>
      <c r="CG68" s="1" t="s">
        <v>78</v>
      </c>
      <c r="CH68" s="1" t="s">
        <v>127</v>
      </c>
      <c r="CI68" s="1" t="s">
        <v>127</v>
      </c>
      <c r="CJ68" s="1" t="s">
        <v>127</v>
      </c>
      <c r="CK68" s="1" t="s">
        <v>127</v>
      </c>
      <c r="CL68" s="1" t="s">
        <v>83</v>
      </c>
      <c r="CM68" s="1" t="s">
        <v>127</v>
      </c>
      <c r="CN68" s="1" t="s">
        <v>127</v>
      </c>
      <c r="CO68" s="1" t="s">
        <v>1090</v>
      </c>
      <c r="CP68" s="1" t="s">
        <v>1090</v>
      </c>
      <c r="CQ68" s="1" t="s">
        <v>127</v>
      </c>
      <c r="CR68" s="1" t="s">
        <v>88</v>
      </c>
      <c r="CS68" s="1" t="s">
        <v>127</v>
      </c>
      <c r="CT68" s="1" t="s">
        <v>90</v>
      </c>
      <c r="CU68" s="1" t="s">
        <v>127</v>
      </c>
      <c r="CV68" s="1" t="s">
        <v>127</v>
      </c>
      <c r="CW68" s="1" t="s">
        <v>127</v>
      </c>
      <c r="CX68" s="1" t="s">
        <v>127</v>
      </c>
      <c r="CY68" s="1" t="s">
        <v>127</v>
      </c>
      <c r="CZ68" s="1" t="s">
        <v>96</v>
      </c>
      <c r="DA68" s="1" t="s">
        <v>127</v>
      </c>
      <c r="DB68" s="1" t="s">
        <v>127</v>
      </c>
      <c r="DC68" s="1" t="s">
        <v>127</v>
      </c>
      <c r="DD68" s="1" t="s">
        <v>99</v>
      </c>
      <c r="DE68" s="1" t="s">
        <v>127</v>
      </c>
      <c r="DF68" s="1" t="s">
        <v>127</v>
      </c>
      <c r="DG68" s="1" t="s">
        <v>102</v>
      </c>
      <c r="DH68" s="1" t="s">
        <v>127</v>
      </c>
      <c r="DI68" s="1" t="s">
        <v>127</v>
      </c>
      <c r="DJ68" s="1" t="s">
        <v>127</v>
      </c>
      <c r="DK68" s="1" t="s">
        <v>127</v>
      </c>
      <c r="DL68" s="1" t="s">
        <v>127</v>
      </c>
      <c r="DM68" s="1" t="s">
        <v>127</v>
      </c>
      <c r="DN68" s="1" t="s">
        <v>127</v>
      </c>
      <c r="DO68" s="1" t="s">
        <v>127</v>
      </c>
      <c r="DP68" s="1" t="s">
        <v>127</v>
      </c>
      <c r="DQ68" s="1" t="s">
        <v>127</v>
      </c>
      <c r="DR68" s="1" t="s">
        <v>127</v>
      </c>
      <c r="DS68" s="1" t="s">
        <v>127</v>
      </c>
      <c r="DT68" s="1" t="s">
        <v>113</v>
      </c>
      <c r="DU68" s="1" t="s">
        <v>127</v>
      </c>
      <c r="DV68" s="1" t="s">
        <v>127</v>
      </c>
      <c r="DW68" s="1" t="s">
        <v>728</v>
      </c>
      <c r="DX68" s="1" t="s">
        <v>1091</v>
      </c>
      <c r="DY68" s="1" t="s">
        <v>1092</v>
      </c>
      <c r="DZ68" s="1" t="s">
        <v>1093</v>
      </c>
      <c r="EA68" s="1" t="s">
        <v>1094</v>
      </c>
      <c r="EB68" s="1" t="s">
        <v>1095</v>
      </c>
    </row>
    <row r="69" spans="1:132" x14ac:dyDescent="0.2">
      <c r="A69" s="1" t="s">
        <v>1096</v>
      </c>
      <c r="B69" s="1" t="s">
        <v>1097</v>
      </c>
      <c r="C69" s="1" t="s">
        <v>1098</v>
      </c>
      <c r="D69" s="1" t="s">
        <v>1099</v>
      </c>
      <c r="E69" s="2" t="str">
        <f>HYPERLINK("http://www.omabrasil.org.br","http://www.omabrasil.org.br")</f>
        <v>http://www.omabrasil.org.br</v>
      </c>
      <c r="F69" s="2" t="str">
        <f>HYPERLINK("http://www.facebook.com/OMABRASIL","http://www.facebook.com/OMABRASIL")</f>
        <v>http://www.facebook.com/OMABRASIL</v>
      </c>
      <c r="G69" s="1" t="s">
        <v>585</v>
      </c>
      <c r="H69" s="1" t="s">
        <v>586</v>
      </c>
      <c r="I69" s="1" t="s">
        <v>127</v>
      </c>
      <c r="J69" s="1" t="s">
        <v>150</v>
      </c>
      <c r="K69">
        <v>2004</v>
      </c>
      <c r="L69" s="1" t="s">
        <v>1100</v>
      </c>
      <c r="M69" s="1" t="s">
        <v>127</v>
      </c>
      <c r="N69" s="1" t="s">
        <v>127</v>
      </c>
      <c r="O69" s="1" t="s">
        <v>127</v>
      </c>
      <c r="P69" s="1" t="s">
        <v>127</v>
      </c>
      <c r="Q69" s="1" t="s">
        <v>127</v>
      </c>
      <c r="R69" s="1" t="s">
        <v>17</v>
      </c>
      <c r="S69" s="1" t="s">
        <v>127</v>
      </c>
      <c r="T69" s="1" t="s">
        <v>127</v>
      </c>
      <c r="U69" s="1" t="s">
        <v>127</v>
      </c>
      <c r="V69" s="1" t="s">
        <v>127</v>
      </c>
      <c r="W69" s="1" t="s">
        <v>22</v>
      </c>
      <c r="X69" s="1" t="s">
        <v>127</v>
      </c>
      <c r="Y69" s="1" t="s">
        <v>127</v>
      </c>
      <c r="Z69" s="1" t="s">
        <v>127</v>
      </c>
      <c r="AA69" s="1" t="s">
        <v>127</v>
      </c>
      <c r="AB69" s="1" t="s">
        <v>127</v>
      </c>
      <c r="AC69" s="1" t="s">
        <v>797</v>
      </c>
      <c r="AD69" s="1" t="s">
        <v>127</v>
      </c>
      <c r="AE69" s="1" t="s">
        <v>797</v>
      </c>
      <c r="AF69" s="1" t="s">
        <v>127</v>
      </c>
      <c r="AG69" s="1" t="s">
        <v>1101</v>
      </c>
      <c r="AH69" s="1" t="s">
        <v>131</v>
      </c>
      <c r="AI69" s="1" t="s">
        <v>127</v>
      </c>
      <c r="AJ69">
        <v>57</v>
      </c>
      <c r="AK69" s="1" t="s">
        <v>1102</v>
      </c>
      <c r="AL69" s="1" t="s">
        <v>172</v>
      </c>
      <c r="AM69"/>
      <c r="AN69">
        <v>4</v>
      </c>
      <c r="AO69" s="1" t="s">
        <v>127</v>
      </c>
      <c r="AP69" s="1" t="s">
        <v>127</v>
      </c>
      <c r="AQ69" s="1" t="s">
        <v>39</v>
      </c>
      <c r="AR69">
        <v>4</v>
      </c>
      <c r="AS69">
        <v>1</v>
      </c>
      <c r="AT69" s="1" t="s">
        <v>127</v>
      </c>
      <c r="AU69" s="1" t="s">
        <v>127</v>
      </c>
      <c r="AV69" s="1" t="s">
        <v>127</v>
      </c>
      <c r="AW69" s="1" t="s">
        <v>127</v>
      </c>
      <c r="AX69" s="1" t="s">
        <v>127</v>
      </c>
      <c r="AY69" s="1" t="s">
        <v>127</v>
      </c>
      <c r="AZ69" s="1" t="s">
        <v>127</v>
      </c>
      <c r="BA69" s="1" t="s">
        <v>127</v>
      </c>
      <c r="BB69" s="1" t="s">
        <v>127</v>
      </c>
      <c r="BC69" s="1" t="s">
        <v>127</v>
      </c>
      <c r="BD69" s="1" t="s">
        <v>127</v>
      </c>
      <c r="BE69" s="1" t="s">
        <v>127</v>
      </c>
      <c r="BF69" s="1" t="s">
        <v>54</v>
      </c>
      <c r="BG69" s="1" t="s">
        <v>127</v>
      </c>
      <c r="BH69" s="1" t="s">
        <v>127</v>
      </c>
      <c r="BI69" s="1" t="s">
        <v>127</v>
      </c>
      <c r="BJ69" s="1" t="s">
        <v>127</v>
      </c>
      <c r="BK69" s="1" t="s">
        <v>58</v>
      </c>
      <c r="BL69" s="1" t="s">
        <v>127</v>
      </c>
      <c r="BM69" s="1" t="s">
        <v>127</v>
      </c>
      <c r="BN69" s="1" t="s">
        <v>127</v>
      </c>
      <c r="BO69" s="1" t="s">
        <v>127</v>
      </c>
      <c r="BP69" s="1" t="s">
        <v>127</v>
      </c>
      <c r="BQ69" s="1" t="s">
        <v>64</v>
      </c>
      <c r="BR69" s="1" t="s">
        <v>127</v>
      </c>
      <c r="BS69" s="1" t="s">
        <v>127</v>
      </c>
      <c r="BT69" s="1" t="s">
        <v>127</v>
      </c>
      <c r="BU69" s="1" t="s">
        <v>127</v>
      </c>
      <c r="BV69" s="1" t="s">
        <v>127</v>
      </c>
      <c r="BW69" s="1" t="s">
        <v>69</v>
      </c>
      <c r="BX69" s="1" t="s">
        <v>127</v>
      </c>
      <c r="BY69" s="1" t="s">
        <v>127</v>
      </c>
      <c r="BZ69" s="1" t="s">
        <v>72</v>
      </c>
      <c r="CA69" s="1" t="s">
        <v>127</v>
      </c>
      <c r="CB69" s="1" t="s">
        <v>127</v>
      </c>
      <c r="CC69" s="1" t="s">
        <v>127</v>
      </c>
      <c r="CD69" s="1" t="s">
        <v>127</v>
      </c>
      <c r="CE69" s="1" t="s">
        <v>127</v>
      </c>
      <c r="CF69" s="1" t="s">
        <v>127</v>
      </c>
      <c r="CG69" s="1" t="s">
        <v>127</v>
      </c>
      <c r="CH69" s="1" t="s">
        <v>127</v>
      </c>
      <c r="CI69" s="1" t="s">
        <v>127</v>
      </c>
      <c r="CJ69" s="1" t="s">
        <v>127</v>
      </c>
      <c r="CK69" s="1" t="s">
        <v>127</v>
      </c>
      <c r="CL69" s="1" t="s">
        <v>127</v>
      </c>
      <c r="CM69" s="1" t="s">
        <v>127</v>
      </c>
      <c r="CN69" s="1" t="s">
        <v>127</v>
      </c>
      <c r="CO69" s="1" t="s">
        <v>1103</v>
      </c>
      <c r="CP69" s="1" t="s">
        <v>127</v>
      </c>
      <c r="CQ69" s="1" t="s">
        <v>127</v>
      </c>
      <c r="CR69" s="1" t="s">
        <v>88</v>
      </c>
      <c r="CS69" s="1" t="s">
        <v>89</v>
      </c>
      <c r="CT69" s="1" t="s">
        <v>127</v>
      </c>
      <c r="CU69" s="1" t="s">
        <v>127</v>
      </c>
      <c r="CV69" s="1" t="s">
        <v>127</v>
      </c>
      <c r="CW69" s="1" t="s">
        <v>127</v>
      </c>
      <c r="CX69" s="1" t="s">
        <v>127</v>
      </c>
      <c r="CY69" s="1" t="s">
        <v>127</v>
      </c>
      <c r="CZ69" s="1" t="s">
        <v>127</v>
      </c>
      <c r="DA69" s="1" t="s">
        <v>127</v>
      </c>
      <c r="DB69" s="1" t="s">
        <v>127</v>
      </c>
      <c r="DC69" s="1" t="s">
        <v>127</v>
      </c>
      <c r="DD69" s="1" t="s">
        <v>99</v>
      </c>
      <c r="DE69" s="1" t="s">
        <v>100</v>
      </c>
      <c r="DF69" s="1" t="s">
        <v>101</v>
      </c>
      <c r="DG69" s="1" t="s">
        <v>102</v>
      </c>
      <c r="DH69" s="1" t="s">
        <v>103</v>
      </c>
      <c r="DI69" s="1" t="s">
        <v>127</v>
      </c>
      <c r="DJ69" s="1" t="s">
        <v>105</v>
      </c>
      <c r="DK69" s="1" t="s">
        <v>127</v>
      </c>
      <c r="DL69" s="1" t="s">
        <v>127</v>
      </c>
      <c r="DM69" s="1" t="s">
        <v>127</v>
      </c>
      <c r="DN69" s="1" t="s">
        <v>127</v>
      </c>
      <c r="DO69" s="1" t="s">
        <v>127</v>
      </c>
      <c r="DP69" s="1" t="s">
        <v>127</v>
      </c>
      <c r="DQ69" s="1" t="s">
        <v>127</v>
      </c>
      <c r="DR69" s="1" t="s">
        <v>127</v>
      </c>
      <c r="DS69" s="1" t="s">
        <v>127</v>
      </c>
      <c r="DT69" s="1" t="s">
        <v>113</v>
      </c>
      <c r="DU69" s="1" t="s">
        <v>127</v>
      </c>
      <c r="DV69" s="1" t="s">
        <v>1104</v>
      </c>
      <c r="DW69" s="1" t="s">
        <v>1105</v>
      </c>
      <c r="DX69" s="1" t="s">
        <v>127</v>
      </c>
      <c r="DY69" s="1" t="s">
        <v>127</v>
      </c>
      <c r="DZ69" s="1" t="s">
        <v>1106</v>
      </c>
      <c r="EA69" s="1" t="s">
        <v>1107</v>
      </c>
      <c r="EB69" s="1" t="s">
        <v>1108</v>
      </c>
    </row>
    <row r="70" spans="1:132" x14ac:dyDescent="0.2">
      <c r="A70" s="1" t="s">
        <v>1109</v>
      </c>
      <c r="B70" s="1" t="s">
        <v>1110</v>
      </c>
      <c r="C70" s="1" t="s">
        <v>1111</v>
      </c>
      <c r="D70" s="1" t="s">
        <v>1112</v>
      </c>
      <c r="E70" s="2" t="str">
        <f>HYPERLINK("http://www.cidadeludica.com.br","http://www.cidadeludica.com.br")</f>
        <v>http://www.cidadeludica.com.br</v>
      </c>
      <c r="F70" s="2" t="str">
        <f>HYPERLINK("https://www.facebook.com/movimentocidadeludica/","https://www.facebook.com/movimentocidadeludica/")</f>
        <v>https://www.facebook.com/movimentocidadeludica/</v>
      </c>
      <c r="G70" s="1" t="s">
        <v>185</v>
      </c>
      <c r="H70" s="1" t="s">
        <v>186</v>
      </c>
      <c r="I70" s="1" t="s">
        <v>127</v>
      </c>
      <c r="J70" s="1" t="s">
        <v>150</v>
      </c>
      <c r="K70">
        <v>2015</v>
      </c>
      <c r="L70" s="1" t="s">
        <v>1113</v>
      </c>
      <c r="M70" s="1" t="s">
        <v>127</v>
      </c>
      <c r="N70" s="1" t="s">
        <v>13</v>
      </c>
      <c r="O70" s="1" t="s">
        <v>127</v>
      </c>
      <c r="P70" s="1" t="s">
        <v>127</v>
      </c>
      <c r="Q70" s="1" t="s">
        <v>127</v>
      </c>
      <c r="R70" s="1" t="s">
        <v>127</v>
      </c>
      <c r="S70" s="1" t="s">
        <v>127</v>
      </c>
      <c r="T70" s="1" t="s">
        <v>127</v>
      </c>
      <c r="U70" s="1" t="s">
        <v>127</v>
      </c>
      <c r="V70" s="1" t="s">
        <v>127</v>
      </c>
      <c r="W70" s="1" t="s">
        <v>22</v>
      </c>
      <c r="X70" s="1" t="s">
        <v>127</v>
      </c>
      <c r="Y70" s="1" t="s">
        <v>127</v>
      </c>
      <c r="Z70" s="1" t="s">
        <v>127</v>
      </c>
      <c r="AA70" s="1" t="s">
        <v>127</v>
      </c>
      <c r="AB70" s="1" t="s">
        <v>127</v>
      </c>
      <c r="AC70" s="1" t="s">
        <v>272</v>
      </c>
      <c r="AD70" s="1" t="s">
        <v>127</v>
      </c>
      <c r="AE70" s="1" t="s">
        <v>272</v>
      </c>
      <c r="AF70" s="1" t="s">
        <v>127</v>
      </c>
      <c r="AG70" s="1" t="s">
        <v>127</v>
      </c>
      <c r="AH70" s="1" t="s">
        <v>127</v>
      </c>
      <c r="AI70" s="1" t="s">
        <v>127</v>
      </c>
      <c r="AJ70"/>
      <c r="AK70" s="1" t="s">
        <v>127</v>
      </c>
      <c r="AL70" s="1" t="s">
        <v>127</v>
      </c>
      <c r="AM70">
        <v>0</v>
      </c>
      <c r="AN70">
        <v>5</v>
      </c>
      <c r="AO70" s="1" t="s">
        <v>127</v>
      </c>
      <c r="AP70" s="1" t="s">
        <v>38</v>
      </c>
      <c r="AQ70" s="1" t="s">
        <v>127</v>
      </c>
      <c r="AR70">
        <v>20</v>
      </c>
      <c r="AS70">
        <v>3</v>
      </c>
      <c r="AT70" s="1" t="s">
        <v>127</v>
      </c>
      <c r="AU70" s="1" t="s">
        <v>127</v>
      </c>
      <c r="AV70" s="1" t="s">
        <v>127</v>
      </c>
      <c r="AW70" s="1" t="s">
        <v>127</v>
      </c>
      <c r="AX70" s="1" t="s">
        <v>127</v>
      </c>
      <c r="AY70" s="1" t="s">
        <v>127</v>
      </c>
      <c r="AZ70" s="1" t="s">
        <v>127</v>
      </c>
      <c r="BA70" s="1" t="s">
        <v>127</v>
      </c>
      <c r="BB70" s="1" t="s">
        <v>127</v>
      </c>
      <c r="BC70" s="1" t="s">
        <v>51</v>
      </c>
      <c r="BD70" s="1" t="s">
        <v>127</v>
      </c>
      <c r="BE70" s="1" t="s">
        <v>127</v>
      </c>
      <c r="BF70" s="1" t="s">
        <v>127</v>
      </c>
      <c r="BG70" s="1" t="s">
        <v>127</v>
      </c>
      <c r="BH70" s="1" t="s">
        <v>55</v>
      </c>
      <c r="BI70" s="1" t="s">
        <v>56</v>
      </c>
      <c r="BJ70" s="1" t="s">
        <v>57</v>
      </c>
      <c r="BK70" s="1" t="s">
        <v>58</v>
      </c>
      <c r="BL70" s="1" t="s">
        <v>127</v>
      </c>
      <c r="BM70" s="1" t="s">
        <v>127</v>
      </c>
      <c r="BN70" s="1" t="s">
        <v>127</v>
      </c>
      <c r="BO70" s="1" t="s">
        <v>127</v>
      </c>
      <c r="BP70" s="1" t="s">
        <v>127</v>
      </c>
      <c r="BQ70" s="1" t="s">
        <v>64</v>
      </c>
      <c r="BR70" s="1" t="s">
        <v>127</v>
      </c>
      <c r="BS70" s="1" t="s">
        <v>127</v>
      </c>
      <c r="BT70" s="1" t="s">
        <v>127</v>
      </c>
      <c r="BU70" s="1" t="s">
        <v>127</v>
      </c>
      <c r="BV70" s="1" t="s">
        <v>127</v>
      </c>
      <c r="BW70" s="1" t="s">
        <v>127</v>
      </c>
      <c r="BX70" s="1" t="s">
        <v>127</v>
      </c>
      <c r="BY70" s="1" t="s">
        <v>127</v>
      </c>
      <c r="BZ70" s="1" t="s">
        <v>127</v>
      </c>
      <c r="CA70" s="1" t="s">
        <v>127</v>
      </c>
      <c r="CB70" s="1" t="s">
        <v>127</v>
      </c>
      <c r="CC70" s="1" t="s">
        <v>127</v>
      </c>
      <c r="CD70" s="1" t="s">
        <v>127</v>
      </c>
      <c r="CE70" s="1" t="s">
        <v>77</v>
      </c>
      <c r="CF70" s="1" t="s">
        <v>1114</v>
      </c>
      <c r="CG70" s="1" t="s">
        <v>78</v>
      </c>
      <c r="CH70" s="1" t="s">
        <v>127</v>
      </c>
      <c r="CI70" s="1" t="s">
        <v>127</v>
      </c>
      <c r="CJ70" s="1" t="s">
        <v>127</v>
      </c>
      <c r="CK70" s="1" t="s">
        <v>127</v>
      </c>
      <c r="CL70" s="1" t="s">
        <v>127</v>
      </c>
      <c r="CM70" s="1" t="s">
        <v>127</v>
      </c>
      <c r="CN70" s="1" t="s">
        <v>127</v>
      </c>
      <c r="CO70" s="1" t="s">
        <v>127</v>
      </c>
      <c r="CP70" s="1" t="s">
        <v>1115</v>
      </c>
      <c r="CQ70" s="1" t="s">
        <v>127</v>
      </c>
      <c r="CR70" s="1" t="s">
        <v>127</v>
      </c>
      <c r="CS70" s="1" t="s">
        <v>127</v>
      </c>
      <c r="CT70" s="1" t="s">
        <v>127</v>
      </c>
      <c r="CU70" s="1" t="s">
        <v>127</v>
      </c>
      <c r="CV70" s="1" t="s">
        <v>92</v>
      </c>
      <c r="CW70" s="1" t="s">
        <v>127</v>
      </c>
      <c r="CX70" s="1" t="s">
        <v>127</v>
      </c>
      <c r="CY70" s="1" t="s">
        <v>127</v>
      </c>
      <c r="CZ70" s="1" t="s">
        <v>127</v>
      </c>
      <c r="DA70" s="1" t="s">
        <v>127</v>
      </c>
      <c r="DB70" s="1" t="s">
        <v>127</v>
      </c>
      <c r="DC70" s="1" t="s">
        <v>127</v>
      </c>
      <c r="DD70" s="1" t="s">
        <v>127</v>
      </c>
      <c r="DE70" s="1" t="s">
        <v>127</v>
      </c>
      <c r="DF70" s="1" t="s">
        <v>101</v>
      </c>
      <c r="DG70" s="1" t="s">
        <v>127</v>
      </c>
      <c r="DH70" s="1" t="s">
        <v>103</v>
      </c>
      <c r="DI70" s="1" t="s">
        <v>127</v>
      </c>
      <c r="DJ70" s="1" t="s">
        <v>127</v>
      </c>
      <c r="DK70" s="1" t="s">
        <v>127</v>
      </c>
      <c r="DL70" s="1" t="s">
        <v>127</v>
      </c>
      <c r="DM70" s="1" t="s">
        <v>127</v>
      </c>
      <c r="DN70" s="1" t="s">
        <v>127</v>
      </c>
      <c r="DO70" s="1" t="s">
        <v>127</v>
      </c>
      <c r="DP70" s="1" t="s">
        <v>109</v>
      </c>
      <c r="DQ70" s="1" t="s">
        <v>110</v>
      </c>
      <c r="DR70" s="1" t="s">
        <v>127</v>
      </c>
      <c r="DS70" s="1" t="s">
        <v>127</v>
      </c>
      <c r="DT70" s="1" t="s">
        <v>127</v>
      </c>
      <c r="DU70" s="1" t="s">
        <v>127</v>
      </c>
      <c r="DV70" s="1" t="s">
        <v>127</v>
      </c>
      <c r="DW70" s="1" t="s">
        <v>1116</v>
      </c>
      <c r="DX70" s="1" t="s">
        <v>127</v>
      </c>
      <c r="DY70" s="1" t="s">
        <v>127</v>
      </c>
      <c r="DZ70" s="1" t="s">
        <v>1117</v>
      </c>
      <c r="EA70" s="1" t="s">
        <v>1118</v>
      </c>
      <c r="EB70" s="1" t="s">
        <v>1119</v>
      </c>
    </row>
    <row r="71" spans="1:132" x14ac:dyDescent="0.2">
      <c r="A71" s="1" t="s">
        <v>1120</v>
      </c>
      <c r="B71" s="1" t="s">
        <v>1121</v>
      </c>
      <c r="C71" s="1" t="s">
        <v>1122</v>
      </c>
      <c r="D71" s="1" t="s">
        <v>1123</v>
      </c>
      <c r="E71" s="2" t="str">
        <f>HYPERLINK("https://www.facebook.com/Gelateratura/","https://www.facebook.com/Gelateratura/")</f>
        <v>https://www.facebook.com/Gelateratura/</v>
      </c>
      <c r="F71" s="2" t="str">
        <f>HYPERLINK("https://www.facebook.com/Gelateratura/","https://www.facebook.com/Gelateratura/")</f>
        <v>https://www.facebook.com/Gelateratura/</v>
      </c>
      <c r="G71" s="1" t="s">
        <v>934</v>
      </c>
      <c r="H71" s="1" t="s">
        <v>935</v>
      </c>
      <c r="I71" s="1" t="s">
        <v>127</v>
      </c>
      <c r="J71" s="1" t="s">
        <v>150</v>
      </c>
      <c r="K71">
        <v>2013</v>
      </c>
      <c r="L71" s="1" t="s">
        <v>1124</v>
      </c>
      <c r="M71" s="1" t="s">
        <v>127</v>
      </c>
      <c r="N71" s="1" t="s">
        <v>13</v>
      </c>
      <c r="O71" s="1" t="s">
        <v>14</v>
      </c>
      <c r="P71" s="1" t="s">
        <v>15</v>
      </c>
      <c r="Q71" s="1" t="s">
        <v>127</v>
      </c>
      <c r="R71" s="1" t="s">
        <v>127</v>
      </c>
      <c r="S71" s="1" t="s">
        <v>18</v>
      </c>
      <c r="T71" s="1" t="s">
        <v>127</v>
      </c>
      <c r="U71" s="1" t="s">
        <v>127</v>
      </c>
      <c r="V71" s="1" t="s">
        <v>21</v>
      </c>
      <c r="W71" s="1" t="s">
        <v>22</v>
      </c>
      <c r="X71" s="1" t="s">
        <v>127</v>
      </c>
      <c r="Y71" s="1" t="s">
        <v>127</v>
      </c>
      <c r="Z71" s="1" t="s">
        <v>127</v>
      </c>
      <c r="AA71" s="1" t="s">
        <v>127</v>
      </c>
      <c r="AB71" s="1" t="s">
        <v>127</v>
      </c>
      <c r="AC71" s="1" t="s">
        <v>272</v>
      </c>
      <c r="AD71" s="1" t="s">
        <v>127</v>
      </c>
      <c r="AE71" s="1" t="s">
        <v>272</v>
      </c>
      <c r="AF71" s="1" t="s">
        <v>127</v>
      </c>
      <c r="AG71" s="1" t="s">
        <v>127</v>
      </c>
      <c r="AH71" s="1" t="s">
        <v>127</v>
      </c>
      <c r="AI71" s="1" t="s">
        <v>127</v>
      </c>
      <c r="AJ71"/>
      <c r="AK71" s="1" t="s">
        <v>127</v>
      </c>
      <c r="AL71" s="1" t="s">
        <v>127</v>
      </c>
      <c r="AM71">
        <v>4</v>
      </c>
      <c r="AN71">
        <v>4</v>
      </c>
      <c r="AO71" s="1" t="s">
        <v>127</v>
      </c>
      <c r="AP71" s="1" t="s">
        <v>127</v>
      </c>
      <c r="AQ71" s="1" t="s">
        <v>39</v>
      </c>
      <c r="AR71">
        <v>0</v>
      </c>
      <c r="AS71">
        <v>4</v>
      </c>
      <c r="AT71" s="1" t="s">
        <v>127</v>
      </c>
      <c r="AU71" s="1" t="s">
        <v>127</v>
      </c>
      <c r="AV71" s="1" t="s">
        <v>44</v>
      </c>
      <c r="AW71" s="1" t="s">
        <v>127</v>
      </c>
      <c r="AX71" s="1" t="s">
        <v>127</v>
      </c>
      <c r="AY71" s="1" t="s">
        <v>127</v>
      </c>
      <c r="AZ71" s="1" t="s">
        <v>127</v>
      </c>
      <c r="BA71" s="1" t="s">
        <v>127</v>
      </c>
      <c r="BB71" s="1" t="s">
        <v>127</v>
      </c>
      <c r="BC71" s="1" t="s">
        <v>127</v>
      </c>
      <c r="BD71" s="1" t="s">
        <v>127</v>
      </c>
      <c r="BE71" s="1" t="s">
        <v>127</v>
      </c>
      <c r="BF71" s="1" t="s">
        <v>127</v>
      </c>
      <c r="BG71" s="1" t="s">
        <v>127</v>
      </c>
      <c r="BH71" s="1" t="s">
        <v>127</v>
      </c>
      <c r="BI71" s="1" t="s">
        <v>127</v>
      </c>
      <c r="BJ71" s="1" t="s">
        <v>127</v>
      </c>
      <c r="BK71" s="1" t="s">
        <v>58</v>
      </c>
      <c r="BL71" s="1" t="s">
        <v>127</v>
      </c>
      <c r="BM71" s="1" t="s">
        <v>127</v>
      </c>
      <c r="BN71" s="1" t="s">
        <v>127</v>
      </c>
      <c r="BO71" s="1" t="s">
        <v>127</v>
      </c>
      <c r="BP71" s="1" t="s">
        <v>127</v>
      </c>
      <c r="BQ71" s="1" t="s">
        <v>127</v>
      </c>
      <c r="BR71" s="1" t="s">
        <v>127</v>
      </c>
      <c r="BS71" s="1" t="s">
        <v>127</v>
      </c>
      <c r="BT71" s="1" t="s">
        <v>127</v>
      </c>
      <c r="BU71" s="1" t="s">
        <v>127</v>
      </c>
      <c r="BV71" s="1" t="s">
        <v>127</v>
      </c>
      <c r="BW71" s="1" t="s">
        <v>127</v>
      </c>
      <c r="BX71" s="1" t="s">
        <v>127</v>
      </c>
      <c r="BY71" s="1" t="s">
        <v>71</v>
      </c>
      <c r="BZ71" s="1" t="s">
        <v>127</v>
      </c>
      <c r="CA71" s="1" t="s">
        <v>127</v>
      </c>
      <c r="CB71" s="1" t="s">
        <v>127</v>
      </c>
      <c r="CC71" s="1" t="s">
        <v>127</v>
      </c>
      <c r="CD71" s="1" t="s">
        <v>127</v>
      </c>
      <c r="CE71" s="1" t="s">
        <v>127</v>
      </c>
      <c r="CF71" s="1" t="s">
        <v>127</v>
      </c>
      <c r="CG71" s="1" t="s">
        <v>127</v>
      </c>
      <c r="CH71" s="1" t="s">
        <v>79</v>
      </c>
      <c r="CI71" s="1" t="s">
        <v>80</v>
      </c>
      <c r="CJ71" s="1" t="s">
        <v>127</v>
      </c>
      <c r="CK71" s="1" t="s">
        <v>82</v>
      </c>
      <c r="CL71" s="1" t="s">
        <v>127</v>
      </c>
      <c r="CM71" s="1" t="s">
        <v>127</v>
      </c>
      <c r="CN71" s="1" t="s">
        <v>127</v>
      </c>
      <c r="CO71" s="1" t="s">
        <v>1125</v>
      </c>
      <c r="CP71" s="1" t="s">
        <v>1126</v>
      </c>
      <c r="CQ71" s="1" t="s">
        <v>127</v>
      </c>
      <c r="CR71" s="1" t="s">
        <v>127</v>
      </c>
      <c r="CS71" s="1" t="s">
        <v>89</v>
      </c>
      <c r="CT71" s="1" t="s">
        <v>127</v>
      </c>
      <c r="CU71" s="1" t="s">
        <v>127</v>
      </c>
      <c r="CV71" s="1" t="s">
        <v>127</v>
      </c>
      <c r="CW71" s="1" t="s">
        <v>93</v>
      </c>
      <c r="CX71" s="1" t="s">
        <v>127</v>
      </c>
      <c r="CY71" s="1" t="s">
        <v>127</v>
      </c>
      <c r="CZ71" s="1" t="s">
        <v>127</v>
      </c>
      <c r="DA71" s="1" t="s">
        <v>127</v>
      </c>
      <c r="DB71" s="1" t="s">
        <v>127</v>
      </c>
      <c r="DC71" s="1" t="s">
        <v>98</v>
      </c>
      <c r="DD71" s="1" t="s">
        <v>99</v>
      </c>
      <c r="DE71" s="1" t="s">
        <v>127</v>
      </c>
      <c r="DF71" s="1" t="s">
        <v>127</v>
      </c>
      <c r="DG71" s="1" t="s">
        <v>127</v>
      </c>
      <c r="DH71" s="1" t="s">
        <v>103</v>
      </c>
      <c r="DI71" s="1" t="s">
        <v>127</v>
      </c>
      <c r="DJ71" s="1" t="s">
        <v>127</v>
      </c>
      <c r="DK71" s="1" t="s">
        <v>127</v>
      </c>
      <c r="DL71" s="1" t="s">
        <v>106</v>
      </c>
      <c r="DM71" s="1" t="s">
        <v>127</v>
      </c>
      <c r="DN71" s="1" t="s">
        <v>127</v>
      </c>
      <c r="DO71" s="1" t="s">
        <v>127</v>
      </c>
      <c r="DP71" s="1" t="s">
        <v>109</v>
      </c>
      <c r="DQ71" s="1" t="s">
        <v>127</v>
      </c>
      <c r="DR71" s="1" t="s">
        <v>111</v>
      </c>
      <c r="DS71" s="1" t="s">
        <v>112</v>
      </c>
      <c r="DT71" s="1" t="s">
        <v>127</v>
      </c>
      <c r="DU71" s="1" t="s">
        <v>127</v>
      </c>
      <c r="DV71" s="1" t="s">
        <v>1127</v>
      </c>
      <c r="DW71" s="1" t="s">
        <v>1128</v>
      </c>
      <c r="DX71" s="1" t="s">
        <v>1129</v>
      </c>
      <c r="DY71" s="1" t="s">
        <v>127</v>
      </c>
      <c r="DZ71" s="1" t="s">
        <v>1130</v>
      </c>
      <c r="EA71" s="1" t="s">
        <v>1131</v>
      </c>
      <c r="EB71" s="1" t="s">
        <v>1132</v>
      </c>
    </row>
    <row r="72" spans="1:132" x14ac:dyDescent="0.2">
      <c r="A72" s="1" t="s">
        <v>1133</v>
      </c>
      <c r="B72" s="1" t="s">
        <v>1134</v>
      </c>
      <c r="C72" s="1" t="s">
        <v>1135</v>
      </c>
      <c r="D72" s="1" t="s">
        <v>1136</v>
      </c>
      <c r="E72" s="2" t="str">
        <f>HYPERLINK("https://projetosparapessoas.wordpress.com/","https://projetosparapessoas.wordpress.com/")</f>
        <v>https://projetosparapessoas.wordpress.com/</v>
      </c>
      <c r="F72" s="2" t="str">
        <f>HYPERLINK("http://www.facebook.com/projetosparapessoas","http://www.facebook.com/projetosparapessoas")</f>
        <v>http://www.facebook.com/projetosparapessoas</v>
      </c>
      <c r="G72" s="1" t="s">
        <v>780</v>
      </c>
      <c r="H72" s="1" t="s">
        <v>781</v>
      </c>
      <c r="I72" s="1" t="s">
        <v>127</v>
      </c>
      <c r="J72" s="1" t="s">
        <v>150</v>
      </c>
      <c r="K72">
        <v>2014</v>
      </c>
      <c r="L72" s="1" t="s">
        <v>1137</v>
      </c>
      <c r="M72" s="1" t="s">
        <v>127</v>
      </c>
      <c r="N72" s="1" t="s">
        <v>127</v>
      </c>
      <c r="O72" s="1" t="s">
        <v>127</v>
      </c>
      <c r="P72" s="1" t="s">
        <v>127</v>
      </c>
      <c r="Q72" s="1" t="s">
        <v>127</v>
      </c>
      <c r="R72" s="1" t="s">
        <v>127</v>
      </c>
      <c r="S72" s="1" t="s">
        <v>127</v>
      </c>
      <c r="T72" s="1" t="s">
        <v>127</v>
      </c>
      <c r="U72" s="1" t="s">
        <v>1138</v>
      </c>
      <c r="V72" s="1" t="s">
        <v>21</v>
      </c>
      <c r="W72" s="1" t="s">
        <v>22</v>
      </c>
      <c r="X72" s="1" t="s">
        <v>127</v>
      </c>
      <c r="Y72" s="1" t="s">
        <v>127</v>
      </c>
      <c r="Z72" s="1" t="s">
        <v>127</v>
      </c>
      <c r="AA72" s="1" t="s">
        <v>127</v>
      </c>
      <c r="AB72" s="1" t="s">
        <v>127</v>
      </c>
      <c r="AC72" s="1" t="s">
        <v>130</v>
      </c>
      <c r="AD72" s="1" t="s">
        <v>127</v>
      </c>
      <c r="AE72" s="1" t="s">
        <v>127</v>
      </c>
      <c r="AF72" s="1" t="s">
        <v>1139</v>
      </c>
      <c r="AG72" s="1" t="s">
        <v>127</v>
      </c>
      <c r="AH72" s="1" t="s">
        <v>127</v>
      </c>
      <c r="AI72" s="1" t="s">
        <v>127</v>
      </c>
      <c r="AJ72"/>
      <c r="AK72" s="1" t="s">
        <v>127</v>
      </c>
      <c r="AL72" s="1" t="s">
        <v>127</v>
      </c>
      <c r="AM72">
        <v>0</v>
      </c>
      <c r="AN72">
        <v>4</v>
      </c>
      <c r="AO72" s="1" t="s">
        <v>127</v>
      </c>
      <c r="AP72" s="1" t="s">
        <v>127</v>
      </c>
      <c r="AQ72" s="1" t="s">
        <v>39</v>
      </c>
      <c r="AR72"/>
      <c r="AS72">
        <v>5</v>
      </c>
      <c r="AT72" s="1" t="s">
        <v>127</v>
      </c>
      <c r="AU72" s="1" t="s">
        <v>127</v>
      </c>
      <c r="AV72" s="1" t="s">
        <v>127</v>
      </c>
      <c r="AW72" s="1" t="s">
        <v>127</v>
      </c>
      <c r="AX72" s="1" t="s">
        <v>127</v>
      </c>
      <c r="AY72" s="1" t="s">
        <v>127</v>
      </c>
      <c r="AZ72" s="1" t="s">
        <v>127</v>
      </c>
      <c r="BA72" s="1" t="s">
        <v>127</v>
      </c>
      <c r="BB72" s="1" t="s">
        <v>127</v>
      </c>
      <c r="BC72" s="1" t="s">
        <v>127</v>
      </c>
      <c r="BD72" s="1" t="s">
        <v>52</v>
      </c>
      <c r="BE72" s="1" t="s">
        <v>127</v>
      </c>
      <c r="BF72" s="1" t="s">
        <v>54</v>
      </c>
      <c r="BG72" s="1" t="s">
        <v>127</v>
      </c>
      <c r="BH72" s="1" t="s">
        <v>127</v>
      </c>
      <c r="BI72" s="1" t="s">
        <v>56</v>
      </c>
      <c r="BJ72" s="1" t="s">
        <v>127</v>
      </c>
      <c r="BK72" s="1" t="s">
        <v>58</v>
      </c>
      <c r="BL72" s="1" t="s">
        <v>127</v>
      </c>
      <c r="BM72" s="1" t="s">
        <v>127</v>
      </c>
      <c r="BN72" s="1" t="s">
        <v>127</v>
      </c>
      <c r="BO72" s="1" t="s">
        <v>127</v>
      </c>
      <c r="BP72" s="1" t="s">
        <v>127</v>
      </c>
      <c r="BQ72" s="1" t="s">
        <v>64</v>
      </c>
      <c r="BR72" s="1" t="s">
        <v>127</v>
      </c>
      <c r="BS72" s="1" t="s">
        <v>127</v>
      </c>
      <c r="BT72" s="1" t="s">
        <v>127</v>
      </c>
      <c r="BU72" s="1" t="s">
        <v>127</v>
      </c>
      <c r="BV72" s="1" t="s">
        <v>68</v>
      </c>
      <c r="BW72" s="1" t="s">
        <v>69</v>
      </c>
      <c r="BX72" s="1" t="s">
        <v>127</v>
      </c>
      <c r="BY72" s="1" t="s">
        <v>127</v>
      </c>
      <c r="BZ72" s="1" t="s">
        <v>72</v>
      </c>
      <c r="CA72" s="1" t="s">
        <v>127</v>
      </c>
      <c r="CB72" s="1" t="s">
        <v>127</v>
      </c>
      <c r="CC72" s="1" t="s">
        <v>127</v>
      </c>
      <c r="CD72" s="1" t="s">
        <v>127</v>
      </c>
      <c r="CE72" s="1" t="s">
        <v>127</v>
      </c>
      <c r="CF72" s="1" t="s">
        <v>127</v>
      </c>
      <c r="CG72" s="1" t="s">
        <v>78</v>
      </c>
      <c r="CH72" s="1" t="s">
        <v>79</v>
      </c>
      <c r="CI72" s="1" t="s">
        <v>80</v>
      </c>
      <c r="CJ72" s="1" t="s">
        <v>127</v>
      </c>
      <c r="CK72" s="1" t="s">
        <v>127</v>
      </c>
      <c r="CL72" s="1" t="s">
        <v>127</v>
      </c>
      <c r="CM72" s="1" t="s">
        <v>127</v>
      </c>
      <c r="CN72" s="1" t="s">
        <v>127</v>
      </c>
      <c r="CO72" s="1" t="s">
        <v>1140</v>
      </c>
      <c r="CP72" s="1" t="s">
        <v>1141</v>
      </c>
      <c r="CQ72" s="1" t="s">
        <v>127</v>
      </c>
      <c r="CR72" s="1" t="s">
        <v>127</v>
      </c>
      <c r="CS72" s="1" t="s">
        <v>127</v>
      </c>
      <c r="CT72" s="1" t="s">
        <v>127</v>
      </c>
      <c r="CU72" s="1" t="s">
        <v>127</v>
      </c>
      <c r="CV72" s="1" t="s">
        <v>127</v>
      </c>
      <c r="CW72" s="1" t="s">
        <v>93</v>
      </c>
      <c r="CX72" s="1" t="s">
        <v>94</v>
      </c>
      <c r="CY72" s="1" t="s">
        <v>127</v>
      </c>
      <c r="CZ72" s="1" t="s">
        <v>127</v>
      </c>
      <c r="DA72" s="1" t="s">
        <v>127</v>
      </c>
      <c r="DB72" s="1" t="s">
        <v>127</v>
      </c>
      <c r="DC72" s="1" t="s">
        <v>98</v>
      </c>
      <c r="DD72" s="1" t="s">
        <v>99</v>
      </c>
      <c r="DE72" s="1" t="s">
        <v>100</v>
      </c>
      <c r="DF72" s="1" t="s">
        <v>101</v>
      </c>
      <c r="DG72" s="1" t="s">
        <v>102</v>
      </c>
      <c r="DH72" s="1" t="s">
        <v>103</v>
      </c>
      <c r="DI72" s="1" t="s">
        <v>127</v>
      </c>
      <c r="DJ72" s="1" t="s">
        <v>105</v>
      </c>
      <c r="DK72" s="1" t="s">
        <v>127</v>
      </c>
      <c r="DL72" s="1" t="s">
        <v>127</v>
      </c>
      <c r="DM72" s="1" t="s">
        <v>127</v>
      </c>
      <c r="DN72" s="1" t="s">
        <v>127</v>
      </c>
      <c r="DO72" s="1" t="s">
        <v>127</v>
      </c>
      <c r="DP72" s="1" t="s">
        <v>109</v>
      </c>
      <c r="DQ72" s="1" t="s">
        <v>110</v>
      </c>
      <c r="DR72" s="1" t="s">
        <v>127</v>
      </c>
      <c r="DS72" s="1" t="s">
        <v>112</v>
      </c>
      <c r="DT72" s="1" t="s">
        <v>127</v>
      </c>
      <c r="DU72" s="1" t="s">
        <v>127</v>
      </c>
      <c r="DV72" s="1" t="s">
        <v>1142</v>
      </c>
      <c r="DW72" s="1" t="s">
        <v>127</v>
      </c>
      <c r="DX72" s="1" t="s">
        <v>127</v>
      </c>
      <c r="DY72" s="1" t="s">
        <v>127</v>
      </c>
      <c r="DZ72" s="1" t="s">
        <v>1143</v>
      </c>
      <c r="EA72" s="1" t="s">
        <v>1144</v>
      </c>
      <c r="EB72" s="1" t="s">
        <v>1145</v>
      </c>
    </row>
    <row r="73" spans="1:132" x14ac:dyDescent="0.2">
      <c r="A73" s="1" t="s">
        <v>1146</v>
      </c>
      <c r="B73" s="1" t="s">
        <v>1147</v>
      </c>
      <c r="C73" s="1" t="s">
        <v>1148</v>
      </c>
      <c r="D73" s="1" t="s">
        <v>1149</v>
      </c>
      <c r="E73" s="2" t="str">
        <f>HYPERLINK("http://www.facebook.com/groups/pedestre/","http://www.facebook.com/groups/pedestre/")</f>
        <v>http://www.facebook.com/groups/pedestre/</v>
      </c>
      <c r="F73" s="2" t="str">
        <f>HYPERLINK("http://www.facebook.com/groups/pedestre/","http://www.facebook.com/groups/pedestre/")</f>
        <v>http://www.facebook.com/groups/pedestre/</v>
      </c>
      <c r="G73" s="1" t="s">
        <v>185</v>
      </c>
      <c r="H73" s="1" t="s">
        <v>186</v>
      </c>
      <c r="I73" s="1" t="s">
        <v>1150</v>
      </c>
      <c r="J73" s="1" t="s">
        <v>187</v>
      </c>
      <c r="K73">
        <v>2014</v>
      </c>
      <c r="L73" s="1" t="s">
        <v>1151</v>
      </c>
      <c r="M73" s="1" t="s">
        <v>127</v>
      </c>
      <c r="N73" s="1" t="s">
        <v>127</v>
      </c>
      <c r="O73" s="1" t="s">
        <v>127</v>
      </c>
      <c r="P73" s="1" t="s">
        <v>127</v>
      </c>
      <c r="Q73" s="1" t="s">
        <v>127</v>
      </c>
      <c r="R73" s="1" t="s">
        <v>127</v>
      </c>
      <c r="S73" s="1" t="s">
        <v>18</v>
      </c>
      <c r="T73" s="1" t="s">
        <v>127</v>
      </c>
      <c r="U73" s="1" t="s">
        <v>127</v>
      </c>
      <c r="V73" s="1" t="s">
        <v>21</v>
      </c>
      <c r="W73" s="1" t="s">
        <v>22</v>
      </c>
      <c r="X73" s="1" t="s">
        <v>127</v>
      </c>
      <c r="Y73" s="1" t="s">
        <v>127</v>
      </c>
      <c r="Z73" s="1" t="s">
        <v>127</v>
      </c>
      <c r="AA73" s="1" t="s">
        <v>127</v>
      </c>
      <c r="AB73" s="1" t="s">
        <v>127</v>
      </c>
      <c r="AC73" s="1" t="s">
        <v>256</v>
      </c>
      <c r="AD73" s="1" t="s">
        <v>127</v>
      </c>
      <c r="AE73" s="1" t="s">
        <v>393</v>
      </c>
      <c r="AF73" s="1" t="s">
        <v>127</v>
      </c>
      <c r="AG73" s="1" t="s">
        <v>1147</v>
      </c>
      <c r="AH73" s="1" t="s">
        <v>131</v>
      </c>
      <c r="AI73" s="1" t="s">
        <v>127</v>
      </c>
      <c r="AJ73">
        <v>65</v>
      </c>
      <c r="AK73" s="1" t="s">
        <v>1152</v>
      </c>
      <c r="AL73" s="1" t="s">
        <v>133</v>
      </c>
      <c r="AM73">
        <v>0</v>
      </c>
      <c r="AN73">
        <v>2</v>
      </c>
      <c r="AO73" s="1" t="s">
        <v>127</v>
      </c>
      <c r="AP73" s="1" t="s">
        <v>127</v>
      </c>
      <c r="AQ73" s="1" t="s">
        <v>39</v>
      </c>
      <c r="AR73">
        <v>2</v>
      </c>
      <c r="AS73">
        <v>2</v>
      </c>
      <c r="AT73" s="1" t="s">
        <v>127</v>
      </c>
      <c r="AU73" s="1" t="s">
        <v>127</v>
      </c>
      <c r="AV73" s="1" t="s">
        <v>127</v>
      </c>
      <c r="AW73" s="1" t="s">
        <v>127</v>
      </c>
      <c r="AX73" s="1" t="s">
        <v>127</v>
      </c>
      <c r="AY73" s="1" t="s">
        <v>127</v>
      </c>
      <c r="AZ73" s="1" t="s">
        <v>127</v>
      </c>
      <c r="BA73" s="1" t="s">
        <v>127</v>
      </c>
      <c r="BB73" s="1" t="s">
        <v>127</v>
      </c>
      <c r="BC73" s="1" t="s">
        <v>127</v>
      </c>
      <c r="BD73" s="1" t="s">
        <v>127</v>
      </c>
      <c r="BE73" s="1" t="s">
        <v>127</v>
      </c>
      <c r="BF73" s="1" t="s">
        <v>54</v>
      </c>
      <c r="BG73" s="1" t="s">
        <v>127</v>
      </c>
      <c r="BH73" s="1" t="s">
        <v>127</v>
      </c>
      <c r="BI73" s="1" t="s">
        <v>127</v>
      </c>
      <c r="BJ73" s="1" t="s">
        <v>127</v>
      </c>
      <c r="BK73" s="1" t="s">
        <v>58</v>
      </c>
      <c r="BL73" s="1" t="s">
        <v>127</v>
      </c>
      <c r="BM73" s="1" t="s">
        <v>127</v>
      </c>
      <c r="BN73" s="1" t="s">
        <v>127</v>
      </c>
      <c r="BO73" s="1" t="s">
        <v>127</v>
      </c>
      <c r="BP73" s="1" t="s">
        <v>127</v>
      </c>
      <c r="BQ73" s="1" t="s">
        <v>127</v>
      </c>
      <c r="BR73" s="1" t="s">
        <v>127</v>
      </c>
      <c r="BS73" s="1" t="s">
        <v>127</v>
      </c>
      <c r="BT73" s="1" t="s">
        <v>127</v>
      </c>
      <c r="BU73" s="1" t="s">
        <v>127</v>
      </c>
      <c r="BV73" s="1" t="s">
        <v>68</v>
      </c>
      <c r="BW73" s="1" t="s">
        <v>127</v>
      </c>
      <c r="BX73" s="1" t="s">
        <v>127</v>
      </c>
      <c r="BY73" s="1" t="s">
        <v>71</v>
      </c>
      <c r="BZ73" s="1" t="s">
        <v>72</v>
      </c>
      <c r="CA73" s="1" t="s">
        <v>127</v>
      </c>
      <c r="CB73" s="1" t="s">
        <v>127</v>
      </c>
      <c r="CC73" s="1" t="s">
        <v>127</v>
      </c>
      <c r="CD73" s="1" t="s">
        <v>127</v>
      </c>
      <c r="CE73" s="1" t="s">
        <v>127</v>
      </c>
      <c r="CF73" s="1" t="s">
        <v>127</v>
      </c>
      <c r="CG73" s="1" t="s">
        <v>78</v>
      </c>
      <c r="CH73" s="1" t="s">
        <v>127</v>
      </c>
      <c r="CI73" s="1" t="s">
        <v>127</v>
      </c>
      <c r="CJ73" s="1" t="s">
        <v>81</v>
      </c>
      <c r="CK73" s="1" t="s">
        <v>82</v>
      </c>
      <c r="CL73" s="1" t="s">
        <v>127</v>
      </c>
      <c r="CM73" s="1" t="s">
        <v>84</v>
      </c>
      <c r="CN73" s="1" t="s">
        <v>127</v>
      </c>
      <c r="CO73" s="1" t="s">
        <v>1153</v>
      </c>
      <c r="CP73" s="1" t="s">
        <v>1154</v>
      </c>
      <c r="CQ73" s="1" t="s">
        <v>87</v>
      </c>
      <c r="CR73" s="1" t="s">
        <v>88</v>
      </c>
      <c r="CS73" s="1" t="s">
        <v>127</v>
      </c>
      <c r="CT73" s="1" t="s">
        <v>90</v>
      </c>
      <c r="CU73" s="1" t="s">
        <v>127</v>
      </c>
      <c r="CV73" s="1" t="s">
        <v>127</v>
      </c>
      <c r="CW73" s="1" t="s">
        <v>127</v>
      </c>
      <c r="CX73" s="1" t="s">
        <v>127</v>
      </c>
      <c r="CY73" s="1" t="s">
        <v>127</v>
      </c>
      <c r="CZ73" s="1" t="s">
        <v>127</v>
      </c>
      <c r="DA73" s="1" t="s">
        <v>127</v>
      </c>
      <c r="DB73" s="1" t="s">
        <v>127</v>
      </c>
      <c r="DC73" s="1" t="s">
        <v>98</v>
      </c>
      <c r="DD73" s="1" t="s">
        <v>99</v>
      </c>
      <c r="DE73" s="1" t="s">
        <v>127</v>
      </c>
      <c r="DF73" s="1" t="s">
        <v>101</v>
      </c>
      <c r="DG73" s="1" t="s">
        <v>102</v>
      </c>
      <c r="DH73" s="1" t="s">
        <v>103</v>
      </c>
      <c r="DI73" s="1" t="s">
        <v>127</v>
      </c>
      <c r="DJ73" s="1" t="s">
        <v>105</v>
      </c>
      <c r="DK73" s="1" t="s">
        <v>127</v>
      </c>
      <c r="DL73" s="1" t="s">
        <v>127</v>
      </c>
      <c r="DM73" s="1" t="s">
        <v>127</v>
      </c>
      <c r="DN73" s="1" t="s">
        <v>127</v>
      </c>
      <c r="DO73" s="1" t="s">
        <v>127</v>
      </c>
      <c r="DP73" s="1" t="s">
        <v>127</v>
      </c>
      <c r="DQ73" s="1" t="s">
        <v>127</v>
      </c>
      <c r="DR73" s="1" t="s">
        <v>111</v>
      </c>
      <c r="DS73" s="1" t="s">
        <v>112</v>
      </c>
      <c r="DT73" s="1" t="s">
        <v>127</v>
      </c>
      <c r="DU73" s="1" t="s">
        <v>127</v>
      </c>
      <c r="DV73" s="1" t="s">
        <v>1155</v>
      </c>
      <c r="DW73" s="1" t="s">
        <v>1156</v>
      </c>
      <c r="DX73" s="1" t="s">
        <v>1157</v>
      </c>
      <c r="DY73" s="1" t="s">
        <v>1158</v>
      </c>
      <c r="DZ73" s="1" t="s">
        <v>1159</v>
      </c>
      <c r="EA73" s="1" t="s">
        <v>1160</v>
      </c>
      <c r="EB73" s="1" t="s">
        <v>1161</v>
      </c>
    </row>
    <row r="74" spans="1:132" x14ac:dyDescent="0.2">
      <c r="A74" s="1" t="s">
        <v>1162</v>
      </c>
      <c r="B74" s="1" t="s">
        <v>1163</v>
      </c>
      <c r="C74" s="1" t="s">
        <v>1164</v>
      </c>
      <c r="D74" s="1" t="s">
        <v>1165</v>
      </c>
      <c r="E74" s="2" t="str">
        <f>HYPERLINK("http://www.vempararuapa.com","http://www.vempararuapa.com")</f>
        <v>http://www.vempararuapa.com</v>
      </c>
      <c r="F74" s="2" t="str">
        <f>HYPERLINK("http://www.facebook.com/VemParaRuaPa/","http://www.facebook.com/VemParaRuaPa/")</f>
        <v>http://www.facebook.com/VemParaRuaPa/</v>
      </c>
      <c r="G74" s="1" t="s">
        <v>337</v>
      </c>
      <c r="H74" s="1" t="s">
        <v>338</v>
      </c>
      <c r="I74" s="1" t="s">
        <v>127</v>
      </c>
      <c r="J74" s="1" t="s">
        <v>128</v>
      </c>
      <c r="K74">
        <v>2015</v>
      </c>
      <c r="L74" s="1" t="s">
        <v>1166</v>
      </c>
      <c r="M74" s="1" t="s">
        <v>127</v>
      </c>
      <c r="N74" s="1" t="s">
        <v>127</v>
      </c>
      <c r="O74" s="1" t="s">
        <v>127</v>
      </c>
      <c r="P74" s="1" t="s">
        <v>127</v>
      </c>
      <c r="Q74" s="1" t="s">
        <v>127</v>
      </c>
      <c r="R74" s="1" t="s">
        <v>127</v>
      </c>
      <c r="S74" s="1" t="s">
        <v>18</v>
      </c>
      <c r="T74" s="1" t="s">
        <v>127</v>
      </c>
      <c r="U74" s="1" t="s">
        <v>127</v>
      </c>
      <c r="V74" s="1" t="s">
        <v>127</v>
      </c>
      <c r="W74" s="1" t="s">
        <v>127</v>
      </c>
      <c r="X74" s="1" t="s">
        <v>127</v>
      </c>
      <c r="Y74" s="1" t="s">
        <v>24</v>
      </c>
      <c r="Z74" s="1" t="s">
        <v>127</v>
      </c>
      <c r="AA74" s="1" t="s">
        <v>127</v>
      </c>
      <c r="AB74" s="1" t="s">
        <v>127</v>
      </c>
      <c r="AC74" s="1" t="s">
        <v>222</v>
      </c>
      <c r="AD74" s="1" t="s">
        <v>127</v>
      </c>
      <c r="AE74" s="1" t="s">
        <v>222</v>
      </c>
      <c r="AF74" s="1" t="s">
        <v>127</v>
      </c>
      <c r="AG74" s="1" t="s">
        <v>1167</v>
      </c>
      <c r="AH74" s="1" t="s">
        <v>203</v>
      </c>
      <c r="AI74" s="1" t="s">
        <v>127</v>
      </c>
      <c r="AJ74">
        <v>25</v>
      </c>
      <c r="AK74" s="1" t="s">
        <v>1168</v>
      </c>
      <c r="AL74" s="1" t="s">
        <v>172</v>
      </c>
      <c r="AM74">
        <v>2</v>
      </c>
      <c r="AN74">
        <v>8</v>
      </c>
      <c r="AO74" s="1" t="s">
        <v>127</v>
      </c>
      <c r="AP74" s="1" t="s">
        <v>127</v>
      </c>
      <c r="AQ74" s="1" t="s">
        <v>39</v>
      </c>
      <c r="AR74"/>
      <c r="AS74">
        <v>10</v>
      </c>
      <c r="AT74" s="1" t="s">
        <v>127</v>
      </c>
      <c r="AU74" s="1" t="s">
        <v>127</v>
      </c>
      <c r="AV74" s="1" t="s">
        <v>127</v>
      </c>
      <c r="AW74" s="1" t="s">
        <v>127</v>
      </c>
      <c r="AX74" s="1" t="s">
        <v>127</v>
      </c>
      <c r="AY74" s="1" t="s">
        <v>127</v>
      </c>
      <c r="AZ74" s="1" t="s">
        <v>127</v>
      </c>
      <c r="BA74" s="1" t="s">
        <v>127</v>
      </c>
      <c r="BB74" s="1" t="s">
        <v>127</v>
      </c>
      <c r="BC74" s="1" t="s">
        <v>127</v>
      </c>
      <c r="BD74" s="1" t="s">
        <v>52</v>
      </c>
      <c r="BE74" s="1" t="s">
        <v>53</v>
      </c>
      <c r="BF74" s="1" t="s">
        <v>127</v>
      </c>
      <c r="BG74" s="1" t="s">
        <v>127</v>
      </c>
      <c r="BH74" s="1" t="s">
        <v>127</v>
      </c>
      <c r="BI74" s="1" t="s">
        <v>56</v>
      </c>
      <c r="BJ74" s="1" t="s">
        <v>57</v>
      </c>
      <c r="BK74" s="1" t="s">
        <v>58</v>
      </c>
      <c r="BL74" s="1" t="s">
        <v>127</v>
      </c>
      <c r="BM74" s="1" t="s">
        <v>127</v>
      </c>
      <c r="BN74" s="1" t="s">
        <v>127</v>
      </c>
      <c r="BO74" s="1" t="s">
        <v>127</v>
      </c>
      <c r="BP74" s="1" t="s">
        <v>127</v>
      </c>
      <c r="BQ74" s="1" t="s">
        <v>64</v>
      </c>
      <c r="BR74" s="1" t="s">
        <v>127</v>
      </c>
      <c r="BS74" s="1" t="s">
        <v>66</v>
      </c>
      <c r="BT74" s="1" t="s">
        <v>67</v>
      </c>
      <c r="BU74" s="1" t="s">
        <v>127</v>
      </c>
      <c r="BV74" s="1" t="s">
        <v>127</v>
      </c>
      <c r="BW74" s="1" t="s">
        <v>69</v>
      </c>
      <c r="BX74" s="1" t="s">
        <v>70</v>
      </c>
      <c r="BY74" s="1" t="s">
        <v>127</v>
      </c>
      <c r="BZ74" s="1" t="s">
        <v>72</v>
      </c>
      <c r="CA74" s="1" t="s">
        <v>127</v>
      </c>
      <c r="CB74" s="1" t="s">
        <v>127</v>
      </c>
      <c r="CC74" s="1" t="s">
        <v>127</v>
      </c>
      <c r="CD74" s="1" t="s">
        <v>127</v>
      </c>
      <c r="CE74" s="1" t="s">
        <v>77</v>
      </c>
      <c r="CF74" s="1" t="s">
        <v>1169</v>
      </c>
      <c r="CG74" s="1" t="s">
        <v>127</v>
      </c>
      <c r="CH74" s="1" t="s">
        <v>127</v>
      </c>
      <c r="CI74" s="1" t="s">
        <v>127</v>
      </c>
      <c r="CJ74" s="1" t="s">
        <v>127</v>
      </c>
      <c r="CK74" s="1" t="s">
        <v>127</v>
      </c>
      <c r="CL74" s="1" t="s">
        <v>127</v>
      </c>
      <c r="CM74" s="1" t="s">
        <v>127</v>
      </c>
      <c r="CN74" s="1" t="s">
        <v>127</v>
      </c>
      <c r="CO74" s="1" t="s">
        <v>1170</v>
      </c>
      <c r="CP74" s="1" t="s">
        <v>1171</v>
      </c>
      <c r="CQ74" s="1" t="s">
        <v>127</v>
      </c>
      <c r="CR74" s="1" t="s">
        <v>88</v>
      </c>
      <c r="CS74" s="1" t="s">
        <v>89</v>
      </c>
      <c r="CT74" s="1" t="s">
        <v>90</v>
      </c>
      <c r="CU74" s="1" t="s">
        <v>91</v>
      </c>
      <c r="CV74" s="1" t="s">
        <v>127</v>
      </c>
      <c r="CW74" s="1" t="s">
        <v>127</v>
      </c>
      <c r="CX74" s="1" t="s">
        <v>127</v>
      </c>
      <c r="CY74" s="1" t="s">
        <v>95</v>
      </c>
      <c r="CZ74" s="1" t="s">
        <v>127</v>
      </c>
      <c r="DA74" s="1" t="s">
        <v>127</v>
      </c>
      <c r="DB74" s="1" t="s">
        <v>127</v>
      </c>
      <c r="DC74" s="1" t="s">
        <v>98</v>
      </c>
      <c r="DD74" s="1" t="s">
        <v>99</v>
      </c>
      <c r="DE74" s="1" t="s">
        <v>127</v>
      </c>
      <c r="DF74" s="1" t="s">
        <v>101</v>
      </c>
      <c r="DG74" s="1" t="s">
        <v>127</v>
      </c>
      <c r="DH74" s="1" t="s">
        <v>103</v>
      </c>
      <c r="DI74" s="1" t="s">
        <v>127</v>
      </c>
      <c r="DJ74" s="1" t="s">
        <v>127</v>
      </c>
      <c r="DK74" s="1" t="s">
        <v>127</v>
      </c>
      <c r="DL74" s="1" t="s">
        <v>127</v>
      </c>
      <c r="DM74" s="1" t="s">
        <v>107</v>
      </c>
      <c r="DN74" s="1" t="s">
        <v>127</v>
      </c>
      <c r="DO74" s="1" t="s">
        <v>127</v>
      </c>
      <c r="DP74" s="1" t="s">
        <v>109</v>
      </c>
      <c r="DQ74" s="1" t="s">
        <v>110</v>
      </c>
      <c r="DR74" s="1" t="s">
        <v>127</v>
      </c>
      <c r="DS74" s="1" t="s">
        <v>112</v>
      </c>
      <c r="DT74" s="1" t="s">
        <v>127</v>
      </c>
      <c r="DU74" s="1" t="s">
        <v>127</v>
      </c>
      <c r="DV74" s="1" t="s">
        <v>1172</v>
      </c>
      <c r="DW74" s="1" t="s">
        <v>1173</v>
      </c>
      <c r="DX74" s="1" t="s">
        <v>1174</v>
      </c>
      <c r="DY74" s="1" t="s">
        <v>127</v>
      </c>
      <c r="DZ74" s="1" t="s">
        <v>1175</v>
      </c>
      <c r="EA74" s="1" t="s">
        <v>1176</v>
      </c>
      <c r="EB74" s="1" t="s">
        <v>1177</v>
      </c>
    </row>
    <row r="75" spans="1:132" x14ac:dyDescent="0.2">
      <c r="A75" s="1" t="s">
        <v>1178</v>
      </c>
      <c r="B75" s="1" t="s">
        <v>1179</v>
      </c>
      <c r="C75" s="1" t="s">
        <v>1180</v>
      </c>
      <c r="D75" s="1" t="s">
        <v>1181</v>
      </c>
      <c r="E75" s="2" t="str">
        <f>HYPERLINK("http://www.mobicidade.org","http://www.mobicidade.org")</f>
        <v>http://www.mobicidade.org</v>
      </c>
      <c r="F75" s="2" t="str">
        <f>HYPERLINK("http://www.facebook.com/Mobicidade/","http://www.facebook.com/Mobicidade/")</f>
        <v>http://www.facebook.com/Mobicidade/</v>
      </c>
      <c r="G75" s="1" t="s">
        <v>125</v>
      </c>
      <c r="H75" s="1" t="s">
        <v>199</v>
      </c>
      <c r="I75" s="1" t="s">
        <v>127</v>
      </c>
      <c r="J75" s="1" t="s">
        <v>128</v>
      </c>
      <c r="K75">
        <v>2012</v>
      </c>
      <c r="L75" s="1" t="s">
        <v>1182</v>
      </c>
      <c r="M75" s="1" t="s">
        <v>12</v>
      </c>
      <c r="N75" s="1" t="s">
        <v>13</v>
      </c>
      <c r="O75" s="1" t="s">
        <v>127</v>
      </c>
      <c r="P75" s="1" t="s">
        <v>127</v>
      </c>
      <c r="Q75" s="1" t="s">
        <v>127</v>
      </c>
      <c r="R75" s="1" t="s">
        <v>127</v>
      </c>
      <c r="S75" s="1" t="s">
        <v>18</v>
      </c>
      <c r="T75" s="1" t="s">
        <v>127</v>
      </c>
      <c r="U75" s="1" t="s">
        <v>127</v>
      </c>
      <c r="V75" s="1" t="s">
        <v>21</v>
      </c>
      <c r="W75" s="1" t="s">
        <v>22</v>
      </c>
      <c r="X75" s="1" t="s">
        <v>127</v>
      </c>
      <c r="Y75" s="1" t="s">
        <v>127</v>
      </c>
      <c r="Z75" s="1" t="s">
        <v>127</v>
      </c>
      <c r="AA75" s="1" t="s">
        <v>127</v>
      </c>
      <c r="AB75" s="1" t="s">
        <v>127</v>
      </c>
      <c r="AC75" s="1" t="s">
        <v>222</v>
      </c>
      <c r="AD75" s="1" t="s">
        <v>127</v>
      </c>
      <c r="AE75" s="1" t="s">
        <v>222</v>
      </c>
      <c r="AF75" s="1" t="s">
        <v>127</v>
      </c>
      <c r="AG75" s="1" t="s">
        <v>1183</v>
      </c>
      <c r="AH75" s="1" t="s">
        <v>131</v>
      </c>
      <c r="AI75" s="1" t="s">
        <v>127</v>
      </c>
      <c r="AJ75">
        <v>54</v>
      </c>
      <c r="AK75" s="1" t="s">
        <v>1184</v>
      </c>
      <c r="AL75" s="1" t="s">
        <v>133</v>
      </c>
      <c r="AM75">
        <v>0</v>
      </c>
      <c r="AN75">
        <v>0</v>
      </c>
      <c r="AO75" s="1" t="s">
        <v>127</v>
      </c>
      <c r="AP75" s="1" t="s">
        <v>127</v>
      </c>
      <c r="AQ75" s="1" t="s">
        <v>39</v>
      </c>
      <c r="AR75">
        <v>0</v>
      </c>
      <c r="AS75">
        <v>99</v>
      </c>
      <c r="AT75" s="1" t="s">
        <v>127</v>
      </c>
      <c r="AU75" s="1" t="s">
        <v>127</v>
      </c>
      <c r="AV75" s="1" t="s">
        <v>127</v>
      </c>
      <c r="AW75" s="1" t="s">
        <v>45</v>
      </c>
      <c r="AX75" s="1" t="s">
        <v>127</v>
      </c>
      <c r="AY75" s="1" t="s">
        <v>47</v>
      </c>
      <c r="AZ75" s="1" t="s">
        <v>127</v>
      </c>
      <c r="BA75" s="1" t="s">
        <v>127</v>
      </c>
      <c r="BB75" s="1" t="s">
        <v>127</v>
      </c>
      <c r="BC75" s="1" t="s">
        <v>51</v>
      </c>
      <c r="BD75" s="1" t="s">
        <v>127</v>
      </c>
      <c r="BE75" s="1" t="s">
        <v>127</v>
      </c>
      <c r="BF75" s="1" t="s">
        <v>127</v>
      </c>
      <c r="BG75" s="1" t="s">
        <v>127</v>
      </c>
      <c r="BH75" s="1" t="s">
        <v>127</v>
      </c>
      <c r="BI75" s="1" t="s">
        <v>127</v>
      </c>
      <c r="BJ75" s="1" t="s">
        <v>57</v>
      </c>
      <c r="BK75" s="1" t="s">
        <v>58</v>
      </c>
      <c r="BL75" s="1" t="s">
        <v>127</v>
      </c>
      <c r="BM75" s="1" t="s">
        <v>127</v>
      </c>
      <c r="BN75" s="1" t="s">
        <v>127</v>
      </c>
      <c r="BO75" s="1" t="s">
        <v>127</v>
      </c>
      <c r="BP75" s="1" t="s">
        <v>127</v>
      </c>
      <c r="BQ75" s="1" t="s">
        <v>64</v>
      </c>
      <c r="BR75" s="1" t="s">
        <v>127</v>
      </c>
      <c r="BS75" s="1" t="s">
        <v>127</v>
      </c>
      <c r="BT75" s="1" t="s">
        <v>127</v>
      </c>
      <c r="BU75" s="1" t="s">
        <v>127</v>
      </c>
      <c r="BV75" s="1" t="s">
        <v>127</v>
      </c>
      <c r="BW75" s="1" t="s">
        <v>69</v>
      </c>
      <c r="BX75" s="1" t="s">
        <v>127</v>
      </c>
      <c r="BY75" s="1" t="s">
        <v>71</v>
      </c>
      <c r="BZ75" s="1" t="s">
        <v>127</v>
      </c>
      <c r="CA75" s="1" t="s">
        <v>127</v>
      </c>
      <c r="CB75" s="1" t="s">
        <v>127</v>
      </c>
      <c r="CC75" s="1" t="s">
        <v>127</v>
      </c>
      <c r="CD75" s="1" t="s">
        <v>127</v>
      </c>
      <c r="CE75" s="1" t="s">
        <v>77</v>
      </c>
      <c r="CF75" s="1" t="s">
        <v>127</v>
      </c>
      <c r="CG75" s="1" t="s">
        <v>78</v>
      </c>
      <c r="CH75" s="1" t="s">
        <v>79</v>
      </c>
      <c r="CI75" s="1" t="s">
        <v>80</v>
      </c>
      <c r="CJ75" s="1" t="s">
        <v>81</v>
      </c>
      <c r="CK75" s="1" t="s">
        <v>82</v>
      </c>
      <c r="CL75" s="1" t="s">
        <v>127</v>
      </c>
      <c r="CM75" s="1" t="s">
        <v>127</v>
      </c>
      <c r="CN75" s="1" t="s">
        <v>127</v>
      </c>
      <c r="CO75" s="1" t="s">
        <v>1185</v>
      </c>
      <c r="CP75" s="1" t="s">
        <v>1186</v>
      </c>
      <c r="CQ75" s="1" t="s">
        <v>127</v>
      </c>
      <c r="CR75" s="1" t="s">
        <v>88</v>
      </c>
      <c r="CS75" s="1" t="s">
        <v>127</v>
      </c>
      <c r="CT75" s="1" t="s">
        <v>127</v>
      </c>
      <c r="CU75" s="1" t="s">
        <v>127</v>
      </c>
      <c r="CV75" s="1" t="s">
        <v>127</v>
      </c>
      <c r="CW75" s="1" t="s">
        <v>93</v>
      </c>
      <c r="CX75" s="1" t="s">
        <v>127</v>
      </c>
      <c r="CY75" s="1" t="s">
        <v>127</v>
      </c>
      <c r="CZ75" s="1" t="s">
        <v>127</v>
      </c>
      <c r="DA75" s="1" t="s">
        <v>127</v>
      </c>
      <c r="DB75" s="1" t="s">
        <v>127</v>
      </c>
      <c r="DC75" s="1" t="s">
        <v>98</v>
      </c>
      <c r="DD75" s="1" t="s">
        <v>99</v>
      </c>
      <c r="DE75" s="1" t="s">
        <v>100</v>
      </c>
      <c r="DF75" s="1" t="s">
        <v>101</v>
      </c>
      <c r="DG75" s="1" t="s">
        <v>102</v>
      </c>
      <c r="DH75" s="1" t="s">
        <v>127</v>
      </c>
      <c r="DI75" s="1" t="s">
        <v>104</v>
      </c>
      <c r="DJ75" s="1" t="s">
        <v>105</v>
      </c>
      <c r="DK75" s="1" t="s">
        <v>127</v>
      </c>
      <c r="DL75" s="1" t="s">
        <v>127</v>
      </c>
      <c r="DM75" s="1" t="s">
        <v>127</v>
      </c>
      <c r="DN75" s="1" t="s">
        <v>127</v>
      </c>
      <c r="DO75" s="1" t="s">
        <v>108</v>
      </c>
      <c r="DP75" s="1" t="s">
        <v>109</v>
      </c>
      <c r="DQ75" s="1" t="s">
        <v>127</v>
      </c>
      <c r="DR75" s="1" t="s">
        <v>111</v>
      </c>
      <c r="DS75" s="1" t="s">
        <v>112</v>
      </c>
      <c r="DT75" s="1" t="s">
        <v>127</v>
      </c>
      <c r="DU75" s="1" t="s">
        <v>127</v>
      </c>
      <c r="DV75" s="1" t="s">
        <v>1187</v>
      </c>
      <c r="DW75" s="1" t="s">
        <v>1188</v>
      </c>
      <c r="DX75" s="1" t="s">
        <v>1189</v>
      </c>
      <c r="DY75" s="1" t="s">
        <v>127</v>
      </c>
      <c r="DZ75" s="1" t="s">
        <v>1190</v>
      </c>
      <c r="EA75" s="1" t="s">
        <v>1191</v>
      </c>
      <c r="EB75" s="1" t="s">
        <v>1192</v>
      </c>
    </row>
    <row r="76" spans="1:132" x14ac:dyDescent="0.2">
      <c r="A76" s="1" t="s">
        <v>1193</v>
      </c>
      <c r="B76" s="1" t="s">
        <v>1194</v>
      </c>
      <c r="C76" s="1" t="s">
        <v>1195</v>
      </c>
      <c r="D76" s="1" t="s">
        <v>1196</v>
      </c>
      <c r="E76" s="2" t="str">
        <f>HYPERLINK("http://www.magrelacomunicacao.com.br","http://www.magrelacomunicacao.com.br")</f>
        <v>http://www.magrelacomunicacao.com.br</v>
      </c>
      <c r="F76" s="2"/>
      <c r="G76" s="1" t="s">
        <v>689</v>
      </c>
      <c r="H76" s="1" t="s">
        <v>738</v>
      </c>
      <c r="I76" s="1" t="s">
        <v>1197</v>
      </c>
      <c r="J76" s="1" t="s">
        <v>150</v>
      </c>
      <c r="K76">
        <v>2009</v>
      </c>
      <c r="L76" s="1" t="s">
        <v>1198</v>
      </c>
      <c r="M76" s="1" t="s">
        <v>127</v>
      </c>
      <c r="N76" s="1" t="s">
        <v>13</v>
      </c>
      <c r="O76" s="1" t="s">
        <v>127</v>
      </c>
      <c r="P76" s="1" t="s">
        <v>127</v>
      </c>
      <c r="Q76" s="1" t="s">
        <v>127</v>
      </c>
      <c r="R76" s="1" t="s">
        <v>127</v>
      </c>
      <c r="S76" s="1" t="s">
        <v>127</v>
      </c>
      <c r="T76" s="1" t="s">
        <v>127</v>
      </c>
      <c r="U76" s="1" t="s">
        <v>127</v>
      </c>
      <c r="V76" s="1" t="s">
        <v>127</v>
      </c>
      <c r="W76" s="1" t="s">
        <v>127</v>
      </c>
      <c r="X76" s="1" t="s">
        <v>127</v>
      </c>
      <c r="Y76" s="1" t="s">
        <v>127</v>
      </c>
      <c r="Z76" s="1" t="s">
        <v>127</v>
      </c>
      <c r="AA76" s="1" t="s">
        <v>26</v>
      </c>
      <c r="AB76" s="1" t="s">
        <v>127</v>
      </c>
      <c r="AC76" s="1" t="s">
        <v>188</v>
      </c>
      <c r="AD76" s="1" t="s">
        <v>127</v>
      </c>
      <c r="AE76" s="1" t="s">
        <v>188</v>
      </c>
      <c r="AF76" s="1" t="s">
        <v>127</v>
      </c>
      <c r="AG76" s="1" t="s">
        <v>1194</v>
      </c>
      <c r="AH76" s="1" t="s">
        <v>203</v>
      </c>
      <c r="AI76" s="1" t="s">
        <v>127</v>
      </c>
      <c r="AJ76">
        <v>40</v>
      </c>
      <c r="AK76" s="1" t="s">
        <v>1199</v>
      </c>
      <c r="AL76" s="1" t="s">
        <v>172</v>
      </c>
      <c r="AM76">
        <v>2</v>
      </c>
      <c r="AN76">
        <v>9</v>
      </c>
      <c r="AO76" s="1" t="s">
        <v>37</v>
      </c>
      <c r="AP76" s="1" t="s">
        <v>38</v>
      </c>
      <c r="AQ76" s="1" t="s">
        <v>39</v>
      </c>
      <c r="AR76">
        <v>4</v>
      </c>
      <c r="AS76">
        <v>4</v>
      </c>
      <c r="AT76" s="1" t="s">
        <v>127</v>
      </c>
      <c r="AU76" s="1" t="s">
        <v>127</v>
      </c>
      <c r="AV76" s="1" t="s">
        <v>127</v>
      </c>
      <c r="AW76" s="1" t="s">
        <v>127</v>
      </c>
      <c r="AX76" s="1" t="s">
        <v>127</v>
      </c>
      <c r="AY76" s="1" t="s">
        <v>127</v>
      </c>
      <c r="AZ76" s="1" t="s">
        <v>127</v>
      </c>
      <c r="BA76" s="1" t="s">
        <v>127</v>
      </c>
      <c r="BB76" s="1" t="s">
        <v>50</v>
      </c>
      <c r="BC76" s="1" t="s">
        <v>51</v>
      </c>
      <c r="BD76" s="1" t="s">
        <v>52</v>
      </c>
      <c r="BE76" s="1" t="s">
        <v>127</v>
      </c>
      <c r="BF76" s="1" t="s">
        <v>127</v>
      </c>
      <c r="BG76" s="1" t="s">
        <v>127</v>
      </c>
      <c r="BH76" s="1" t="s">
        <v>127</v>
      </c>
      <c r="BI76" s="1" t="s">
        <v>56</v>
      </c>
      <c r="BJ76" s="1" t="s">
        <v>57</v>
      </c>
      <c r="BK76" s="1" t="s">
        <v>127</v>
      </c>
      <c r="BL76" s="1" t="s">
        <v>59</v>
      </c>
      <c r="BM76" s="1" t="s">
        <v>127</v>
      </c>
      <c r="BN76" s="1" t="s">
        <v>127</v>
      </c>
      <c r="BO76" s="1" t="s">
        <v>127</v>
      </c>
      <c r="BP76" s="1" t="s">
        <v>63</v>
      </c>
      <c r="BQ76" s="1" t="s">
        <v>64</v>
      </c>
      <c r="BR76" s="1" t="s">
        <v>127</v>
      </c>
      <c r="BS76" s="1" t="s">
        <v>66</v>
      </c>
      <c r="BT76" s="1" t="s">
        <v>127</v>
      </c>
      <c r="BU76" s="1" t="s">
        <v>127</v>
      </c>
      <c r="BV76" s="1" t="s">
        <v>127</v>
      </c>
      <c r="BW76" s="1" t="s">
        <v>69</v>
      </c>
      <c r="BX76" s="1" t="s">
        <v>127</v>
      </c>
      <c r="BY76" s="1" t="s">
        <v>127</v>
      </c>
      <c r="BZ76" s="1" t="s">
        <v>72</v>
      </c>
      <c r="CA76" s="1" t="s">
        <v>127</v>
      </c>
      <c r="CB76" s="1" t="s">
        <v>127</v>
      </c>
      <c r="CC76" s="1" t="s">
        <v>127</v>
      </c>
      <c r="CD76" s="1" t="s">
        <v>127</v>
      </c>
      <c r="CE76" s="1" t="s">
        <v>77</v>
      </c>
      <c r="CF76" s="1" t="s">
        <v>127</v>
      </c>
      <c r="CG76" s="1" t="s">
        <v>78</v>
      </c>
      <c r="CH76" s="1" t="s">
        <v>127</v>
      </c>
      <c r="CI76" s="1" t="s">
        <v>127</v>
      </c>
      <c r="CJ76" s="1" t="s">
        <v>127</v>
      </c>
      <c r="CK76" s="1" t="s">
        <v>127</v>
      </c>
      <c r="CL76" s="1" t="s">
        <v>83</v>
      </c>
      <c r="CM76" s="1" t="s">
        <v>84</v>
      </c>
      <c r="CN76" s="1" t="s">
        <v>127</v>
      </c>
      <c r="CO76" s="1" t="s">
        <v>1200</v>
      </c>
      <c r="CP76" s="1" t="s">
        <v>1201</v>
      </c>
      <c r="CQ76" s="1" t="s">
        <v>87</v>
      </c>
      <c r="CR76" s="1" t="s">
        <v>88</v>
      </c>
      <c r="CS76" s="1" t="s">
        <v>89</v>
      </c>
      <c r="CT76" s="1" t="s">
        <v>127</v>
      </c>
      <c r="CU76" s="1" t="s">
        <v>127</v>
      </c>
      <c r="CV76" s="1" t="s">
        <v>92</v>
      </c>
      <c r="CW76" s="1" t="s">
        <v>127</v>
      </c>
      <c r="CX76" s="1" t="s">
        <v>127</v>
      </c>
      <c r="CY76" s="1" t="s">
        <v>95</v>
      </c>
      <c r="CZ76" s="1" t="s">
        <v>127</v>
      </c>
      <c r="DA76" s="1" t="s">
        <v>127</v>
      </c>
      <c r="DB76" s="1" t="s">
        <v>127</v>
      </c>
      <c r="DC76" s="1" t="s">
        <v>127</v>
      </c>
      <c r="DD76" s="1" t="s">
        <v>99</v>
      </c>
      <c r="DE76" s="1" t="s">
        <v>100</v>
      </c>
      <c r="DF76" s="1" t="s">
        <v>101</v>
      </c>
      <c r="DG76" s="1" t="s">
        <v>102</v>
      </c>
      <c r="DH76" s="1" t="s">
        <v>103</v>
      </c>
      <c r="DI76" s="1" t="s">
        <v>127</v>
      </c>
      <c r="DJ76" s="1" t="s">
        <v>105</v>
      </c>
      <c r="DK76" s="1" t="s">
        <v>127</v>
      </c>
      <c r="DL76" s="1" t="s">
        <v>127</v>
      </c>
      <c r="DM76" s="1" t="s">
        <v>107</v>
      </c>
      <c r="DN76" s="1" t="s">
        <v>127</v>
      </c>
      <c r="DO76" s="1" t="s">
        <v>127</v>
      </c>
      <c r="DP76" s="1" t="s">
        <v>109</v>
      </c>
      <c r="DQ76" s="1" t="s">
        <v>110</v>
      </c>
      <c r="DR76" s="1" t="s">
        <v>111</v>
      </c>
      <c r="DS76" s="1" t="s">
        <v>127</v>
      </c>
      <c r="DT76" s="1" t="s">
        <v>127</v>
      </c>
      <c r="DU76" s="1" t="s">
        <v>127</v>
      </c>
      <c r="DV76" s="1" t="s">
        <v>1202</v>
      </c>
      <c r="DW76" s="1" t="s">
        <v>1203</v>
      </c>
      <c r="DX76" s="1" t="s">
        <v>1204</v>
      </c>
      <c r="DY76" s="1" t="s">
        <v>1205</v>
      </c>
      <c r="DZ76" s="1" t="s">
        <v>1206</v>
      </c>
      <c r="EA76" s="1" t="s">
        <v>1207</v>
      </c>
      <c r="EB76" s="1" t="s">
        <v>1208</v>
      </c>
    </row>
    <row r="77" spans="1:132" x14ac:dyDescent="0.2">
      <c r="A77" s="1" t="s">
        <v>1209</v>
      </c>
      <c r="B77" s="1" t="s">
        <v>1210</v>
      </c>
      <c r="C77" s="1" t="s">
        <v>1211</v>
      </c>
      <c r="D77" s="1" t="s">
        <v>1212</v>
      </c>
      <c r="E77" s="2" t="str">
        <f>HYPERLINK("http://www.cicloacao.org","http://www.cicloacao.org")</f>
        <v>http://www.cicloacao.org</v>
      </c>
      <c r="F77" s="2" t="str">
        <f>HYPERLINK("http://www.facebook.com/cicloacao","http://www.facebook.com/cicloacao")</f>
        <v>http://www.facebook.com/cicloacao</v>
      </c>
      <c r="G77" s="1" t="s">
        <v>286</v>
      </c>
      <c r="H77" s="1" t="s">
        <v>287</v>
      </c>
      <c r="I77" s="1" t="s">
        <v>127</v>
      </c>
      <c r="J77" s="1" t="s">
        <v>128</v>
      </c>
      <c r="K77">
        <v>2012</v>
      </c>
      <c r="L77" s="1" t="s">
        <v>1213</v>
      </c>
      <c r="M77" s="1" t="s">
        <v>127</v>
      </c>
      <c r="N77" s="1" t="s">
        <v>13</v>
      </c>
      <c r="O77" s="1" t="s">
        <v>127</v>
      </c>
      <c r="P77" s="1" t="s">
        <v>127</v>
      </c>
      <c r="Q77" s="1" t="s">
        <v>127</v>
      </c>
      <c r="R77" s="1" t="s">
        <v>127</v>
      </c>
      <c r="S77" s="1" t="s">
        <v>127</v>
      </c>
      <c r="T77" s="1" t="s">
        <v>127</v>
      </c>
      <c r="U77" s="1" t="s">
        <v>127</v>
      </c>
      <c r="V77" s="1" t="s">
        <v>21</v>
      </c>
      <c r="W77" s="1" t="s">
        <v>22</v>
      </c>
      <c r="X77" s="1" t="s">
        <v>127</v>
      </c>
      <c r="Y77" s="1" t="s">
        <v>127</v>
      </c>
      <c r="Z77" s="1" t="s">
        <v>127</v>
      </c>
      <c r="AA77" s="1" t="s">
        <v>127</v>
      </c>
      <c r="AB77" s="1" t="s">
        <v>127</v>
      </c>
      <c r="AC77" s="1" t="s">
        <v>272</v>
      </c>
      <c r="AD77" s="1" t="s">
        <v>127</v>
      </c>
      <c r="AE77" s="1" t="s">
        <v>393</v>
      </c>
      <c r="AF77" s="1" t="s">
        <v>127</v>
      </c>
      <c r="AG77" s="1" t="s">
        <v>127</v>
      </c>
      <c r="AH77" s="1" t="s">
        <v>127</v>
      </c>
      <c r="AI77" s="1" t="s">
        <v>127</v>
      </c>
      <c r="AJ77"/>
      <c r="AK77" s="1" t="s">
        <v>127</v>
      </c>
      <c r="AL77" s="1" t="s">
        <v>127</v>
      </c>
      <c r="AM77">
        <v>2</v>
      </c>
      <c r="AN77">
        <v>3</v>
      </c>
      <c r="AO77" s="1" t="s">
        <v>127</v>
      </c>
      <c r="AP77" s="1" t="s">
        <v>127</v>
      </c>
      <c r="AQ77" s="1" t="s">
        <v>39</v>
      </c>
      <c r="AR77"/>
      <c r="AS77">
        <v>6</v>
      </c>
      <c r="AT77" s="1" t="s">
        <v>127</v>
      </c>
      <c r="AU77" s="1" t="s">
        <v>127</v>
      </c>
      <c r="AV77" s="1" t="s">
        <v>127</v>
      </c>
      <c r="AW77" s="1" t="s">
        <v>127</v>
      </c>
      <c r="AX77" s="1" t="s">
        <v>127</v>
      </c>
      <c r="AY77" s="1" t="s">
        <v>127</v>
      </c>
      <c r="AZ77" s="1" t="s">
        <v>127</v>
      </c>
      <c r="BA77" s="1" t="s">
        <v>127</v>
      </c>
      <c r="BB77" s="1" t="s">
        <v>127</v>
      </c>
      <c r="BC77" s="1" t="s">
        <v>127</v>
      </c>
      <c r="BD77" s="1" t="s">
        <v>127</v>
      </c>
      <c r="BE77" s="1" t="s">
        <v>127</v>
      </c>
      <c r="BF77" s="1" t="s">
        <v>54</v>
      </c>
      <c r="BG77" s="1" t="s">
        <v>127</v>
      </c>
      <c r="BH77" s="1" t="s">
        <v>127</v>
      </c>
      <c r="BI77" s="1" t="s">
        <v>127</v>
      </c>
      <c r="BJ77" s="1" t="s">
        <v>127</v>
      </c>
      <c r="BK77" s="1" t="s">
        <v>58</v>
      </c>
      <c r="BL77" s="1" t="s">
        <v>127</v>
      </c>
      <c r="BM77" s="1" t="s">
        <v>127</v>
      </c>
      <c r="BN77" s="1" t="s">
        <v>127</v>
      </c>
      <c r="BO77" s="1" t="s">
        <v>127</v>
      </c>
      <c r="BP77" s="1" t="s">
        <v>127</v>
      </c>
      <c r="BQ77" s="1" t="s">
        <v>64</v>
      </c>
      <c r="BR77" s="1" t="s">
        <v>127</v>
      </c>
      <c r="BS77" s="1" t="s">
        <v>127</v>
      </c>
      <c r="BT77" s="1" t="s">
        <v>67</v>
      </c>
      <c r="BU77" s="1" t="s">
        <v>127</v>
      </c>
      <c r="BV77" s="1" t="s">
        <v>127</v>
      </c>
      <c r="BW77" s="1" t="s">
        <v>69</v>
      </c>
      <c r="BX77" s="1" t="s">
        <v>70</v>
      </c>
      <c r="BY77" s="1" t="s">
        <v>71</v>
      </c>
      <c r="BZ77" s="1" t="s">
        <v>72</v>
      </c>
      <c r="CA77" s="1" t="s">
        <v>127</v>
      </c>
      <c r="CB77" s="1" t="s">
        <v>127</v>
      </c>
      <c r="CC77" s="1" t="s">
        <v>127</v>
      </c>
      <c r="CD77" s="1" t="s">
        <v>76</v>
      </c>
      <c r="CE77" s="1" t="s">
        <v>77</v>
      </c>
      <c r="CF77" s="1" t="s">
        <v>127</v>
      </c>
      <c r="CG77" s="1" t="s">
        <v>78</v>
      </c>
      <c r="CH77" s="1" t="s">
        <v>79</v>
      </c>
      <c r="CI77" s="1" t="s">
        <v>80</v>
      </c>
      <c r="CJ77" s="1" t="s">
        <v>127</v>
      </c>
      <c r="CK77" s="1" t="s">
        <v>82</v>
      </c>
      <c r="CL77" s="1" t="s">
        <v>127</v>
      </c>
      <c r="CM77" s="1" t="s">
        <v>127</v>
      </c>
      <c r="CN77" s="1" t="s">
        <v>127</v>
      </c>
      <c r="CO77" s="1" t="s">
        <v>1214</v>
      </c>
      <c r="CP77" s="1" t="s">
        <v>1215</v>
      </c>
      <c r="CQ77" s="1" t="s">
        <v>87</v>
      </c>
      <c r="CR77" s="1" t="s">
        <v>88</v>
      </c>
      <c r="CS77" s="1" t="s">
        <v>89</v>
      </c>
      <c r="CT77" s="1" t="s">
        <v>127</v>
      </c>
      <c r="CU77" s="1" t="s">
        <v>127</v>
      </c>
      <c r="CV77" s="1" t="s">
        <v>127</v>
      </c>
      <c r="CW77" s="1" t="s">
        <v>93</v>
      </c>
      <c r="CX77" s="1" t="s">
        <v>127</v>
      </c>
      <c r="CY77" s="1" t="s">
        <v>127</v>
      </c>
      <c r="CZ77" s="1" t="s">
        <v>127</v>
      </c>
      <c r="DA77" s="1" t="s">
        <v>127</v>
      </c>
      <c r="DB77" s="1" t="s">
        <v>127</v>
      </c>
      <c r="DC77" s="1" t="s">
        <v>98</v>
      </c>
      <c r="DD77" s="1" t="s">
        <v>99</v>
      </c>
      <c r="DE77" s="1" t="s">
        <v>100</v>
      </c>
      <c r="DF77" s="1" t="s">
        <v>101</v>
      </c>
      <c r="DG77" s="1" t="s">
        <v>102</v>
      </c>
      <c r="DH77" s="1" t="s">
        <v>103</v>
      </c>
      <c r="DI77" s="1" t="s">
        <v>127</v>
      </c>
      <c r="DJ77" s="1" t="s">
        <v>127</v>
      </c>
      <c r="DK77" s="1" t="s">
        <v>127</v>
      </c>
      <c r="DL77" s="1" t="s">
        <v>127</v>
      </c>
      <c r="DM77" s="1" t="s">
        <v>127</v>
      </c>
      <c r="DN77" s="1" t="s">
        <v>127</v>
      </c>
      <c r="DO77" s="1" t="s">
        <v>127</v>
      </c>
      <c r="DP77" s="1" t="s">
        <v>109</v>
      </c>
      <c r="DQ77" s="1" t="s">
        <v>127</v>
      </c>
      <c r="DR77" s="1" t="s">
        <v>127</v>
      </c>
      <c r="DS77" s="1" t="s">
        <v>127</v>
      </c>
      <c r="DT77" s="1" t="s">
        <v>127</v>
      </c>
      <c r="DU77" s="1" t="s">
        <v>127</v>
      </c>
      <c r="DV77" s="1" t="s">
        <v>1216</v>
      </c>
      <c r="DW77" s="1" t="s">
        <v>1217</v>
      </c>
      <c r="DX77" s="1" t="s">
        <v>127</v>
      </c>
      <c r="DY77" s="1" t="s">
        <v>127</v>
      </c>
      <c r="DZ77" s="1" t="s">
        <v>1218</v>
      </c>
      <c r="EA77" s="1" t="s">
        <v>1219</v>
      </c>
      <c r="EB77" s="1" t="s">
        <v>1220</v>
      </c>
    </row>
    <row r="78" spans="1:132" x14ac:dyDescent="0.2">
      <c r="A78" s="1" t="s">
        <v>1221</v>
      </c>
      <c r="B78" s="1" t="s">
        <v>1222</v>
      </c>
      <c r="C78" s="1" t="s">
        <v>407</v>
      </c>
      <c r="D78" s="1" t="s">
        <v>1223</v>
      </c>
      <c r="E78" s="2" t="str">
        <f>HYPERLINK("http://www.cidadeativa.org.br","http://www.cidadeativa.org.br")</f>
        <v>http://www.cidadeativa.org.br</v>
      </c>
      <c r="F78" s="2" t="str">
        <f>HYPERLINK("http://www.facebook.com/cidade.ativa.cidade","http://www.facebook.com/cidade.ativa.cidade")</f>
        <v>http://www.facebook.com/cidade.ativa.cidade</v>
      </c>
      <c r="G78" s="1" t="s">
        <v>185</v>
      </c>
      <c r="H78" s="1" t="s">
        <v>186</v>
      </c>
      <c r="I78" s="1" t="s">
        <v>127</v>
      </c>
      <c r="J78" s="1" t="s">
        <v>128</v>
      </c>
      <c r="K78">
        <v>2014</v>
      </c>
      <c r="L78" s="1" t="s">
        <v>1224</v>
      </c>
      <c r="M78" s="1" t="s">
        <v>12</v>
      </c>
      <c r="N78" s="1" t="s">
        <v>127</v>
      </c>
      <c r="O78" s="1" t="s">
        <v>127</v>
      </c>
      <c r="P78" s="1" t="s">
        <v>127</v>
      </c>
      <c r="Q78" s="1" t="s">
        <v>127</v>
      </c>
      <c r="R78" s="1" t="s">
        <v>127</v>
      </c>
      <c r="S78" s="1" t="s">
        <v>127</v>
      </c>
      <c r="T78" s="1" t="s">
        <v>19</v>
      </c>
      <c r="U78" s="1" t="s">
        <v>127</v>
      </c>
      <c r="V78" s="1" t="s">
        <v>21</v>
      </c>
      <c r="W78" s="1" t="s">
        <v>22</v>
      </c>
      <c r="X78" s="1" t="s">
        <v>127</v>
      </c>
      <c r="Y78" s="1" t="s">
        <v>127</v>
      </c>
      <c r="Z78" s="1" t="s">
        <v>127</v>
      </c>
      <c r="AA78" s="1" t="s">
        <v>26</v>
      </c>
      <c r="AB78" s="1" t="s">
        <v>127</v>
      </c>
      <c r="AC78" s="1" t="s">
        <v>354</v>
      </c>
      <c r="AD78" s="1" t="s">
        <v>127</v>
      </c>
      <c r="AE78" s="1" t="s">
        <v>354</v>
      </c>
      <c r="AF78" s="1" t="s">
        <v>127</v>
      </c>
      <c r="AG78" s="1" t="s">
        <v>1225</v>
      </c>
      <c r="AH78" s="1" t="s">
        <v>203</v>
      </c>
      <c r="AI78" s="1" t="s">
        <v>127</v>
      </c>
      <c r="AJ78">
        <v>31</v>
      </c>
      <c r="AK78" s="1" t="s">
        <v>258</v>
      </c>
      <c r="AL78" s="1" t="s">
        <v>133</v>
      </c>
      <c r="AM78">
        <v>2</v>
      </c>
      <c r="AN78">
        <v>7</v>
      </c>
      <c r="AO78" s="1" t="s">
        <v>127</v>
      </c>
      <c r="AP78" s="1" t="s">
        <v>38</v>
      </c>
      <c r="AQ78" s="1" t="s">
        <v>39</v>
      </c>
      <c r="AR78">
        <v>8</v>
      </c>
      <c r="AS78">
        <v>150</v>
      </c>
      <c r="AT78" s="1" t="s">
        <v>127</v>
      </c>
      <c r="AU78" s="1" t="s">
        <v>127</v>
      </c>
      <c r="AV78" s="1" t="s">
        <v>44</v>
      </c>
      <c r="AW78" s="1" t="s">
        <v>127</v>
      </c>
      <c r="AX78" s="1" t="s">
        <v>127</v>
      </c>
      <c r="AY78" s="1" t="s">
        <v>127</v>
      </c>
      <c r="AZ78" s="1" t="s">
        <v>127</v>
      </c>
      <c r="BA78" s="1" t="s">
        <v>127</v>
      </c>
      <c r="BB78" s="1" t="s">
        <v>127</v>
      </c>
      <c r="BC78" s="1" t="s">
        <v>51</v>
      </c>
      <c r="BD78" s="1" t="s">
        <v>52</v>
      </c>
      <c r="BE78" s="1" t="s">
        <v>127</v>
      </c>
      <c r="BF78" s="1" t="s">
        <v>127</v>
      </c>
      <c r="BG78" s="1" t="s">
        <v>127</v>
      </c>
      <c r="BH78" s="1" t="s">
        <v>127</v>
      </c>
      <c r="BI78" s="1" t="s">
        <v>127</v>
      </c>
      <c r="BJ78" s="1" t="s">
        <v>57</v>
      </c>
      <c r="BK78" s="1" t="s">
        <v>58</v>
      </c>
      <c r="BL78" s="1" t="s">
        <v>59</v>
      </c>
      <c r="BM78" s="1" t="s">
        <v>127</v>
      </c>
      <c r="BN78" s="1" t="s">
        <v>61</v>
      </c>
      <c r="BO78" s="1" t="s">
        <v>127</v>
      </c>
      <c r="BP78" s="1" t="s">
        <v>127</v>
      </c>
      <c r="BQ78" s="1" t="s">
        <v>64</v>
      </c>
      <c r="BR78" s="1" t="s">
        <v>127</v>
      </c>
      <c r="BS78" s="1" t="s">
        <v>127</v>
      </c>
      <c r="BT78" s="1" t="s">
        <v>67</v>
      </c>
      <c r="BU78" s="1" t="s">
        <v>127</v>
      </c>
      <c r="BV78" s="1" t="s">
        <v>127</v>
      </c>
      <c r="BW78" s="1" t="s">
        <v>127</v>
      </c>
      <c r="BX78" s="1" t="s">
        <v>127</v>
      </c>
      <c r="BY78" s="1" t="s">
        <v>71</v>
      </c>
      <c r="BZ78" s="1" t="s">
        <v>127</v>
      </c>
      <c r="CA78" s="1" t="s">
        <v>127</v>
      </c>
      <c r="CB78" s="1" t="s">
        <v>74</v>
      </c>
      <c r="CC78" s="1" t="s">
        <v>75</v>
      </c>
      <c r="CD78" s="1" t="s">
        <v>127</v>
      </c>
      <c r="CE78" s="1" t="s">
        <v>127</v>
      </c>
      <c r="CF78" s="1" t="s">
        <v>127</v>
      </c>
      <c r="CG78" s="1" t="s">
        <v>78</v>
      </c>
      <c r="CH78" s="1" t="s">
        <v>79</v>
      </c>
      <c r="CI78" s="1" t="s">
        <v>80</v>
      </c>
      <c r="CJ78" s="1" t="s">
        <v>81</v>
      </c>
      <c r="CK78" s="1" t="s">
        <v>82</v>
      </c>
      <c r="CL78" s="1" t="s">
        <v>83</v>
      </c>
      <c r="CM78" s="1" t="s">
        <v>84</v>
      </c>
      <c r="CN78" s="1" t="s">
        <v>127</v>
      </c>
      <c r="CO78" s="1" t="s">
        <v>1226</v>
      </c>
      <c r="CP78" s="1" t="s">
        <v>1227</v>
      </c>
      <c r="CQ78" s="1" t="s">
        <v>127</v>
      </c>
      <c r="CR78" s="1" t="s">
        <v>127</v>
      </c>
      <c r="CS78" s="1" t="s">
        <v>89</v>
      </c>
      <c r="CT78" s="1" t="s">
        <v>127</v>
      </c>
      <c r="CU78" s="1" t="s">
        <v>127</v>
      </c>
      <c r="CV78" s="1" t="s">
        <v>127</v>
      </c>
      <c r="CW78" s="1" t="s">
        <v>127</v>
      </c>
      <c r="CX78" s="1" t="s">
        <v>127</v>
      </c>
      <c r="CY78" s="1" t="s">
        <v>127</v>
      </c>
      <c r="CZ78" s="1" t="s">
        <v>127</v>
      </c>
      <c r="DA78" s="1" t="s">
        <v>127</v>
      </c>
      <c r="DB78" s="1" t="s">
        <v>127</v>
      </c>
      <c r="DC78" s="1" t="s">
        <v>127</v>
      </c>
      <c r="DD78" s="1" t="s">
        <v>127</v>
      </c>
      <c r="DE78" s="1" t="s">
        <v>127</v>
      </c>
      <c r="DF78" s="1" t="s">
        <v>127</v>
      </c>
      <c r="DG78" s="1" t="s">
        <v>127</v>
      </c>
      <c r="DH78" s="1" t="s">
        <v>127</v>
      </c>
      <c r="DI78" s="1" t="s">
        <v>127</v>
      </c>
      <c r="DJ78" s="1" t="s">
        <v>127</v>
      </c>
      <c r="DK78" s="1" t="s">
        <v>127</v>
      </c>
      <c r="DL78" s="1" t="s">
        <v>106</v>
      </c>
      <c r="DM78" s="1" t="s">
        <v>107</v>
      </c>
      <c r="DN78" s="1" t="s">
        <v>127</v>
      </c>
      <c r="DO78" s="1" t="s">
        <v>108</v>
      </c>
      <c r="DP78" s="1" t="s">
        <v>109</v>
      </c>
      <c r="DQ78" s="1" t="s">
        <v>110</v>
      </c>
      <c r="DR78" s="1" t="s">
        <v>111</v>
      </c>
      <c r="DS78" s="1" t="s">
        <v>112</v>
      </c>
      <c r="DT78" s="1" t="s">
        <v>127</v>
      </c>
      <c r="DU78" s="1" t="s">
        <v>127</v>
      </c>
      <c r="DV78" s="1" t="s">
        <v>1228</v>
      </c>
      <c r="DW78" s="1" t="s">
        <v>1229</v>
      </c>
      <c r="DX78" s="1" t="s">
        <v>1230</v>
      </c>
      <c r="DY78" s="1" t="s">
        <v>127</v>
      </c>
      <c r="DZ78" s="1" t="s">
        <v>1231</v>
      </c>
      <c r="EA78" s="1" t="s">
        <v>1232</v>
      </c>
      <c r="EB78" s="1" t="s">
        <v>1233</v>
      </c>
    </row>
    <row r="79" spans="1:132" x14ac:dyDescent="0.2">
      <c r="A79" s="1" t="s">
        <v>1234</v>
      </c>
      <c r="B79" s="1" t="s">
        <v>1235</v>
      </c>
      <c r="C79" s="1" t="s">
        <v>1236</v>
      </c>
      <c r="D79" s="1" t="s">
        <v>1237</v>
      </c>
      <c r="E79" s="2" t="str">
        <f>HYPERLINK("http://www.observatoriodorecife.org.br/","http://www.observatoriodorecife.org.br/")</f>
        <v>http://www.observatoriodorecife.org.br/</v>
      </c>
      <c r="F79" s="2" t="str">
        <f>HYPERLINK("http://www.facebook.com/observarecife/?fref=ts","http://www.facebook.com/observarecife/?fref=ts")</f>
        <v>http://www.facebook.com/observarecife/?fref=ts</v>
      </c>
      <c r="G79" s="1" t="s">
        <v>286</v>
      </c>
      <c r="H79" s="1" t="s">
        <v>287</v>
      </c>
      <c r="I79" s="1" t="s">
        <v>127</v>
      </c>
      <c r="J79" s="1" t="s">
        <v>128</v>
      </c>
      <c r="K79">
        <v>2008</v>
      </c>
      <c r="L79" s="1" t="s">
        <v>1238</v>
      </c>
      <c r="M79" s="1" t="s">
        <v>127</v>
      </c>
      <c r="N79" s="1" t="s">
        <v>13</v>
      </c>
      <c r="O79" s="1" t="s">
        <v>127</v>
      </c>
      <c r="P79" s="1" t="s">
        <v>127</v>
      </c>
      <c r="Q79" s="1" t="s">
        <v>127</v>
      </c>
      <c r="R79" s="1" t="s">
        <v>127</v>
      </c>
      <c r="S79" s="1" t="s">
        <v>18</v>
      </c>
      <c r="T79" s="1" t="s">
        <v>127</v>
      </c>
      <c r="U79" s="1" t="s">
        <v>127</v>
      </c>
      <c r="V79" s="1" t="s">
        <v>127</v>
      </c>
      <c r="W79" s="1" t="s">
        <v>22</v>
      </c>
      <c r="X79" s="1" t="s">
        <v>127</v>
      </c>
      <c r="Y79" s="1" t="s">
        <v>127</v>
      </c>
      <c r="Z79" s="1" t="s">
        <v>127</v>
      </c>
      <c r="AA79" s="1" t="s">
        <v>127</v>
      </c>
      <c r="AB79" s="1" t="s">
        <v>127</v>
      </c>
      <c r="AC79" s="1" t="s">
        <v>256</v>
      </c>
      <c r="AD79" s="1" t="s">
        <v>127</v>
      </c>
      <c r="AE79" s="1" t="s">
        <v>256</v>
      </c>
      <c r="AF79" s="1" t="s">
        <v>127</v>
      </c>
      <c r="AG79" s="1" t="s">
        <v>1239</v>
      </c>
      <c r="AH79" s="1" t="s">
        <v>131</v>
      </c>
      <c r="AI79" s="1" t="s">
        <v>127</v>
      </c>
      <c r="AJ79">
        <v>56</v>
      </c>
      <c r="AK79" s="1" t="s">
        <v>1240</v>
      </c>
      <c r="AL79" s="1" t="s">
        <v>133</v>
      </c>
      <c r="AM79">
        <v>3</v>
      </c>
      <c r="AN79">
        <v>20</v>
      </c>
      <c r="AO79" s="1" t="s">
        <v>37</v>
      </c>
      <c r="AP79" s="1" t="s">
        <v>127</v>
      </c>
      <c r="AQ79" s="1" t="s">
        <v>39</v>
      </c>
      <c r="AR79">
        <v>3</v>
      </c>
      <c r="AS79">
        <v>10</v>
      </c>
      <c r="AT79" s="1" t="s">
        <v>127</v>
      </c>
      <c r="AU79" s="1" t="s">
        <v>127</v>
      </c>
      <c r="AV79" s="1" t="s">
        <v>44</v>
      </c>
      <c r="AW79" s="1" t="s">
        <v>45</v>
      </c>
      <c r="AX79" s="1" t="s">
        <v>46</v>
      </c>
      <c r="AY79" s="1" t="s">
        <v>127</v>
      </c>
      <c r="AZ79" s="1" t="s">
        <v>127</v>
      </c>
      <c r="BA79" s="1" t="s">
        <v>127</v>
      </c>
      <c r="BB79" s="1" t="s">
        <v>127</v>
      </c>
      <c r="BC79" s="1" t="s">
        <v>127</v>
      </c>
      <c r="BD79" s="1" t="s">
        <v>127</v>
      </c>
      <c r="BE79" s="1" t="s">
        <v>127</v>
      </c>
      <c r="BF79" s="1" t="s">
        <v>127</v>
      </c>
      <c r="BG79" s="1" t="s">
        <v>127</v>
      </c>
      <c r="BH79" s="1" t="s">
        <v>127</v>
      </c>
      <c r="BI79" s="1" t="s">
        <v>127</v>
      </c>
      <c r="BJ79" s="1" t="s">
        <v>57</v>
      </c>
      <c r="BK79" s="1" t="s">
        <v>58</v>
      </c>
      <c r="BL79" s="1" t="s">
        <v>127</v>
      </c>
      <c r="BM79" s="1" t="s">
        <v>127</v>
      </c>
      <c r="BN79" s="1" t="s">
        <v>127</v>
      </c>
      <c r="BO79" s="1" t="s">
        <v>127</v>
      </c>
      <c r="BP79" s="1" t="s">
        <v>127</v>
      </c>
      <c r="BQ79" s="1" t="s">
        <v>64</v>
      </c>
      <c r="BR79" s="1" t="s">
        <v>127</v>
      </c>
      <c r="BS79" s="1" t="s">
        <v>127</v>
      </c>
      <c r="BT79" s="1" t="s">
        <v>127</v>
      </c>
      <c r="BU79" s="1" t="s">
        <v>127</v>
      </c>
      <c r="BV79" s="1" t="s">
        <v>127</v>
      </c>
      <c r="BW79" s="1" t="s">
        <v>127</v>
      </c>
      <c r="BX79" s="1" t="s">
        <v>127</v>
      </c>
      <c r="BY79" s="1" t="s">
        <v>71</v>
      </c>
      <c r="BZ79" s="1" t="s">
        <v>72</v>
      </c>
      <c r="CA79" s="1" t="s">
        <v>127</v>
      </c>
      <c r="CB79" s="1" t="s">
        <v>74</v>
      </c>
      <c r="CC79" s="1" t="s">
        <v>127</v>
      </c>
      <c r="CD79" s="1" t="s">
        <v>127</v>
      </c>
      <c r="CE79" s="1" t="s">
        <v>127</v>
      </c>
      <c r="CF79" s="1" t="s">
        <v>127</v>
      </c>
      <c r="CG79" s="1" t="s">
        <v>78</v>
      </c>
      <c r="CH79" s="1" t="s">
        <v>79</v>
      </c>
      <c r="CI79" s="1" t="s">
        <v>127</v>
      </c>
      <c r="CJ79" s="1" t="s">
        <v>127</v>
      </c>
      <c r="CK79" s="1" t="s">
        <v>82</v>
      </c>
      <c r="CL79" s="1" t="s">
        <v>127</v>
      </c>
      <c r="CM79" s="1" t="s">
        <v>127</v>
      </c>
      <c r="CN79" s="1" t="s">
        <v>127</v>
      </c>
      <c r="CO79" s="1" t="s">
        <v>1241</v>
      </c>
      <c r="CP79" s="1" t="s">
        <v>1242</v>
      </c>
      <c r="CQ79" s="1" t="s">
        <v>87</v>
      </c>
      <c r="CR79" s="1" t="s">
        <v>127</v>
      </c>
      <c r="CS79" s="1" t="s">
        <v>89</v>
      </c>
      <c r="CT79" s="1" t="s">
        <v>127</v>
      </c>
      <c r="CU79" s="1" t="s">
        <v>91</v>
      </c>
      <c r="CV79" s="1" t="s">
        <v>127</v>
      </c>
      <c r="CW79" s="1" t="s">
        <v>127</v>
      </c>
      <c r="CX79" s="1" t="s">
        <v>127</v>
      </c>
      <c r="CY79" s="1" t="s">
        <v>127</v>
      </c>
      <c r="CZ79" s="1" t="s">
        <v>127</v>
      </c>
      <c r="DA79" s="1" t="s">
        <v>127</v>
      </c>
      <c r="DB79" s="1" t="s">
        <v>127</v>
      </c>
      <c r="DC79" s="1" t="s">
        <v>98</v>
      </c>
      <c r="DD79" s="1" t="s">
        <v>99</v>
      </c>
      <c r="DE79" s="1" t="s">
        <v>127</v>
      </c>
      <c r="DF79" s="1" t="s">
        <v>127</v>
      </c>
      <c r="DG79" s="1" t="s">
        <v>127</v>
      </c>
      <c r="DH79" s="1" t="s">
        <v>127</v>
      </c>
      <c r="DI79" s="1" t="s">
        <v>104</v>
      </c>
      <c r="DJ79" s="1" t="s">
        <v>127</v>
      </c>
      <c r="DK79" s="1" t="s">
        <v>127</v>
      </c>
      <c r="DL79" s="1" t="s">
        <v>106</v>
      </c>
      <c r="DM79" s="1" t="s">
        <v>107</v>
      </c>
      <c r="DN79" s="1" t="s">
        <v>127</v>
      </c>
      <c r="DO79" s="1" t="s">
        <v>127</v>
      </c>
      <c r="DP79" s="1" t="s">
        <v>109</v>
      </c>
      <c r="DQ79" s="1" t="s">
        <v>110</v>
      </c>
      <c r="DR79" s="1" t="s">
        <v>111</v>
      </c>
      <c r="DS79" s="1" t="s">
        <v>127</v>
      </c>
      <c r="DT79" s="1" t="s">
        <v>127</v>
      </c>
      <c r="DU79" s="1" t="s">
        <v>127</v>
      </c>
      <c r="DV79" s="1" t="s">
        <v>1243</v>
      </c>
      <c r="DW79" s="1" t="s">
        <v>1244</v>
      </c>
      <c r="DX79" s="1" t="s">
        <v>1245</v>
      </c>
      <c r="DY79" s="1" t="s">
        <v>127</v>
      </c>
      <c r="DZ79" s="1" t="s">
        <v>1246</v>
      </c>
      <c r="EA79" s="1" t="s">
        <v>1247</v>
      </c>
      <c r="EB79" s="1" t="s">
        <v>1248</v>
      </c>
    </row>
    <row r="80" spans="1:132" x14ac:dyDescent="0.2">
      <c r="A80" s="1" t="s">
        <v>1249</v>
      </c>
      <c r="B80" s="1" t="s">
        <v>832</v>
      </c>
      <c r="C80" s="1" t="s">
        <v>1250</v>
      </c>
      <c r="D80" s="1" t="s">
        <v>1251</v>
      </c>
      <c r="E80" s="2" t="str">
        <f>HYPERLINK("http://","http://")</f>
        <v>http://</v>
      </c>
      <c r="F80" s="2" t="str">
        <f>HYPERLINK("http://","http://")</f>
        <v>http://</v>
      </c>
      <c r="G80" s="1" t="s">
        <v>286</v>
      </c>
      <c r="H80" s="1" t="s">
        <v>287</v>
      </c>
      <c r="I80" s="1" t="s">
        <v>127</v>
      </c>
      <c r="J80" s="1" t="s">
        <v>187</v>
      </c>
      <c r="K80">
        <v>2012</v>
      </c>
      <c r="L80" s="1" t="s">
        <v>1252</v>
      </c>
      <c r="M80" s="1" t="s">
        <v>12</v>
      </c>
      <c r="N80" s="1" t="s">
        <v>127</v>
      </c>
      <c r="O80" s="1" t="s">
        <v>127</v>
      </c>
      <c r="P80" s="1" t="s">
        <v>127</v>
      </c>
      <c r="Q80" s="1" t="s">
        <v>127</v>
      </c>
      <c r="R80" s="1" t="s">
        <v>127</v>
      </c>
      <c r="S80" s="1" t="s">
        <v>127</v>
      </c>
      <c r="T80" s="1" t="s">
        <v>127</v>
      </c>
      <c r="U80" s="1" t="s">
        <v>127</v>
      </c>
      <c r="V80" s="1" t="s">
        <v>127</v>
      </c>
      <c r="W80" s="1" t="s">
        <v>22</v>
      </c>
      <c r="X80" s="1" t="s">
        <v>127</v>
      </c>
      <c r="Y80" s="1" t="s">
        <v>127</v>
      </c>
      <c r="Z80" s="1" t="s">
        <v>127</v>
      </c>
      <c r="AA80" s="1" t="s">
        <v>127</v>
      </c>
      <c r="AB80" s="1" t="s">
        <v>127</v>
      </c>
      <c r="AC80" s="1" t="s">
        <v>272</v>
      </c>
      <c r="AD80" s="1" t="s">
        <v>127</v>
      </c>
      <c r="AE80" s="1" t="s">
        <v>272</v>
      </c>
      <c r="AF80" s="1" t="s">
        <v>127</v>
      </c>
      <c r="AG80" s="1" t="s">
        <v>832</v>
      </c>
      <c r="AH80" s="1" t="s">
        <v>131</v>
      </c>
      <c r="AI80" s="1" t="s">
        <v>127</v>
      </c>
      <c r="AJ80">
        <v>59</v>
      </c>
      <c r="AK80" s="1" t="s">
        <v>1253</v>
      </c>
      <c r="AL80" s="1" t="s">
        <v>133</v>
      </c>
      <c r="AM80"/>
      <c r="AN80">
        <v>10</v>
      </c>
      <c r="AO80" s="1" t="s">
        <v>127</v>
      </c>
      <c r="AP80" s="1" t="s">
        <v>127</v>
      </c>
      <c r="AQ80" s="1" t="s">
        <v>39</v>
      </c>
      <c r="AR80">
        <v>0</v>
      </c>
      <c r="AS80">
        <v>10</v>
      </c>
      <c r="AT80" s="1" t="s">
        <v>127</v>
      </c>
      <c r="AU80" s="1" t="s">
        <v>127</v>
      </c>
      <c r="AV80" s="1" t="s">
        <v>127</v>
      </c>
      <c r="AW80" s="1" t="s">
        <v>127</v>
      </c>
      <c r="AX80" s="1" t="s">
        <v>127</v>
      </c>
      <c r="AY80" s="1" t="s">
        <v>127</v>
      </c>
      <c r="AZ80" s="1" t="s">
        <v>127</v>
      </c>
      <c r="BA80" s="1" t="s">
        <v>127</v>
      </c>
      <c r="BB80" s="1" t="s">
        <v>127</v>
      </c>
      <c r="BC80" s="1" t="s">
        <v>127</v>
      </c>
      <c r="BD80" s="1" t="s">
        <v>127</v>
      </c>
      <c r="BE80" s="1" t="s">
        <v>127</v>
      </c>
      <c r="BF80" s="1" t="s">
        <v>54</v>
      </c>
      <c r="BG80" s="1" t="s">
        <v>127</v>
      </c>
      <c r="BH80" s="1" t="s">
        <v>127</v>
      </c>
      <c r="BI80" s="1" t="s">
        <v>127</v>
      </c>
      <c r="BJ80" s="1" t="s">
        <v>127</v>
      </c>
      <c r="BK80" s="1" t="s">
        <v>58</v>
      </c>
      <c r="BL80" s="1" t="s">
        <v>127</v>
      </c>
      <c r="BM80" s="1" t="s">
        <v>127</v>
      </c>
      <c r="BN80" s="1" t="s">
        <v>127</v>
      </c>
      <c r="BO80" s="1" t="s">
        <v>127</v>
      </c>
      <c r="BP80" s="1" t="s">
        <v>127</v>
      </c>
      <c r="BQ80" s="1" t="s">
        <v>127</v>
      </c>
      <c r="BR80" s="1" t="s">
        <v>127</v>
      </c>
      <c r="BS80" s="1" t="s">
        <v>66</v>
      </c>
      <c r="BT80" s="1" t="s">
        <v>127</v>
      </c>
      <c r="BU80" s="1" t="s">
        <v>1254</v>
      </c>
      <c r="BV80" s="1" t="s">
        <v>127</v>
      </c>
      <c r="BW80" s="1" t="s">
        <v>69</v>
      </c>
      <c r="BX80" s="1" t="s">
        <v>127</v>
      </c>
      <c r="BY80" s="1" t="s">
        <v>127</v>
      </c>
      <c r="BZ80" s="1" t="s">
        <v>127</v>
      </c>
      <c r="CA80" s="1" t="s">
        <v>127</v>
      </c>
      <c r="CB80" s="1" t="s">
        <v>127</v>
      </c>
      <c r="CC80" s="1" t="s">
        <v>127</v>
      </c>
      <c r="CD80" s="1" t="s">
        <v>127</v>
      </c>
      <c r="CE80" s="1" t="s">
        <v>127</v>
      </c>
      <c r="CF80" s="1" t="s">
        <v>127</v>
      </c>
      <c r="CG80" s="1" t="s">
        <v>127</v>
      </c>
      <c r="CH80" s="1" t="s">
        <v>127</v>
      </c>
      <c r="CI80" s="1" t="s">
        <v>127</v>
      </c>
      <c r="CJ80" s="1" t="s">
        <v>127</v>
      </c>
      <c r="CK80" s="1" t="s">
        <v>82</v>
      </c>
      <c r="CL80" s="1" t="s">
        <v>127</v>
      </c>
      <c r="CM80" s="1" t="s">
        <v>127</v>
      </c>
      <c r="CN80" s="1" t="s">
        <v>127</v>
      </c>
      <c r="CO80" s="1" t="s">
        <v>1255</v>
      </c>
      <c r="CP80" s="1" t="s">
        <v>127</v>
      </c>
      <c r="CQ80" s="1" t="s">
        <v>127</v>
      </c>
      <c r="CR80" s="1" t="s">
        <v>127</v>
      </c>
      <c r="CS80" s="1" t="s">
        <v>127</v>
      </c>
      <c r="CT80" s="1" t="s">
        <v>127</v>
      </c>
      <c r="CU80" s="1" t="s">
        <v>127</v>
      </c>
      <c r="CV80" s="1" t="s">
        <v>127</v>
      </c>
      <c r="CW80" s="1" t="s">
        <v>127</v>
      </c>
      <c r="CX80" s="1" t="s">
        <v>127</v>
      </c>
      <c r="CY80" s="1" t="s">
        <v>127</v>
      </c>
      <c r="CZ80" s="1" t="s">
        <v>127</v>
      </c>
      <c r="DA80" s="1" t="s">
        <v>127</v>
      </c>
      <c r="DB80" s="1" t="s">
        <v>127</v>
      </c>
      <c r="DC80" s="1" t="s">
        <v>127</v>
      </c>
      <c r="DD80" s="1" t="s">
        <v>127</v>
      </c>
      <c r="DE80" s="1" t="s">
        <v>127</v>
      </c>
      <c r="DF80" s="1" t="s">
        <v>127</v>
      </c>
      <c r="DG80" s="1" t="s">
        <v>127</v>
      </c>
      <c r="DH80" s="1" t="s">
        <v>103</v>
      </c>
      <c r="DI80" s="1" t="s">
        <v>127</v>
      </c>
      <c r="DJ80" s="1" t="s">
        <v>127</v>
      </c>
      <c r="DK80" s="1" t="s">
        <v>127</v>
      </c>
      <c r="DL80" s="1" t="s">
        <v>127</v>
      </c>
      <c r="DM80" s="1" t="s">
        <v>127</v>
      </c>
      <c r="DN80" s="1" t="s">
        <v>127</v>
      </c>
      <c r="DO80" s="1" t="s">
        <v>127</v>
      </c>
      <c r="DP80" s="1" t="s">
        <v>127</v>
      </c>
      <c r="DQ80" s="1" t="s">
        <v>127</v>
      </c>
      <c r="DR80" s="1" t="s">
        <v>127</v>
      </c>
      <c r="DS80" s="1" t="s">
        <v>127</v>
      </c>
      <c r="DT80" s="1" t="s">
        <v>127</v>
      </c>
      <c r="DU80" s="1" t="s">
        <v>127</v>
      </c>
      <c r="DV80" s="1" t="s">
        <v>1236</v>
      </c>
      <c r="DW80" s="1" t="s">
        <v>127</v>
      </c>
      <c r="DX80" s="1" t="s">
        <v>1256</v>
      </c>
      <c r="DY80" s="1" t="s">
        <v>127</v>
      </c>
      <c r="DZ80" s="1" t="s">
        <v>1257</v>
      </c>
      <c r="EA80" s="1" t="s">
        <v>1258</v>
      </c>
      <c r="EB80" s="1" t="s">
        <v>1259</v>
      </c>
    </row>
    <row r="81" spans="1:132" x14ac:dyDescent="0.2">
      <c r="A81" s="1" t="s">
        <v>1260</v>
      </c>
      <c r="B81" s="1" t="s">
        <v>1261</v>
      </c>
      <c r="C81" s="1" t="s">
        <v>1262</v>
      </c>
      <c r="D81" s="1" t="s">
        <v>1263</v>
      </c>
      <c r="E81" s="2" t="str">
        <f>HYPERLINK("http://aromeiazero.org.br","http://aromeiazero.org.br")</f>
        <v>http://aromeiazero.org.br</v>
      </c>
      <c r="F81" s="2" t="str">
        <f>HYPERLINK("http://fb.me/aromeiazero","http://fb.me/aromeiazero")</f>
        <v>http://fb.me/aromeiazero</v>
      </c>
      <c r="G81" s="1" t="s">
        <v>185</v>
      </c>
      <c r="H81" s="1" t="s">
        <v>186</v>
      </c>
      <c r="I81" s="1" t="s">
        <v>1264</v>
      </c>
      <c r="J81" s="1" t="s">
        <v>150</v>
      </c>
      <c r="K81">
        <v>2011</v>
      </c>
      <c r="L81" s="1" t="s">
        <v>1265</v>
      </c>
      <c r="M81" s="1" t="s">
        <v>127</v>
      </c>
      <c r="N81" s="1" t="s">
        <v>127</v>
      </c>
      <c r="O81" s="1" t="s">
        <v>127</v>
      </c>
      <c r="P81" s="1" t="s">
        <v>15</v>
      </c>
      <c r="Q81" s="1" t="s">
        <v>127</v>
      </c>
      <c r="R81" s="1" t="s">
        <v>127</v>
      </c>
      <c r="S81" s="1" t="s">
        <v>18</v>
      </c>
      <c r="T81" s="1" t="s">
        <v>19</v>
      </c>
      <c r="U81" s="1" t="s">
        <v>1266</v>
      </c>
      <c r="V81" s="1" t="s">
        <v>21</v>
      </c>
      <c r="W81" s="1" t="s">
        <v>22</v>
      </c>
      <c r="X81" s="1" t="s">
        <v>127</v>
      </c>
      <c r="Y81" s="1" t="s">
        <v>127</v>
      </c>
      <c r="Z81" s="1" t="s">
        <v>127</v>
      </c>
      <c r="AA81" s="1" t="s">
        <v>127</v>
      </c>
      <c r="AB81" s="1" t="s">
        <v>127</v>
      </c>
      <c r="AC81" s="1" t="s">
        <v>797</v>
      </c>
      <c r="AD81" s="1" t="s">
        <v>127</v>
      </c>
      <c r="AE81" s="1" t="s">
        <v>127</v>
      </c>
      <c r="AF81" s="1" t="s">
        <v>127</v>
      </c>
      <c r="AG81" s="1" t="s">
        <v>1267</v>
      </c>
      <c r="AH81" s="1" t="s">
        <v>131</v>
      </c>
      <c r="AI81" s="1" t="s">
        <v>127</v>
      </c>
      <c r="AJ81">
        <v>34</v>
      </c>
      <c r="AK81" s="1" t="s">
        <v>1268</v>
      </c>
      <c r="AL81" s="1" t="s">
        <v>172</v>
      </c>
      <c r="AM81">
        <v>7</v>
      </c>
      <c r="AN81">
        <v>10</v>
      </c>
      <c r="AO81" s="1" t="s">
        <v>37</v>
      </c>
      <c r="AP81" s="1" t="s">
        <v>38</v>
      </c>
      <c r="AQ81" s="1" t="s">
        <v>39</v>
      </c>
      <c r="AR81">
        <v>40</v>
      </c>
      <c r="AS81">
        <v>50</v>
      </c>
      <c r="AT81" s="1" t="s">
        <v>127</v>
      </c>
      <c r="AU81" s="1" t="s">
        <v>127</v>
      </c>
      <c r="AV81" s="1" t="s">
        <v>44</v>
      </c>
      <c r="AW81" s="1" t="s">
        <v>127</v>
      </c>
      <c r="AX81" s="1" t="s">
        <v>46</v>
      </c>
      <c r="AY81" s="1" t="s">
        <v>47</v>
      </c>
      <c r="AZ81" s="1" t="s">
        <v>127</v>
      </c>
      <c r="BA81" s="1" t="s">
        <v>127</v>
      </c>
      <c r="BB81" s="1" t="s">
        <v>50</v>
      </c>
      <c r="BC81" s="1" t="s">
        <v>51</v>
      </c>
      <c r="BD81" s="1" t="s">
        <v>52</v>
      </c>
      <c r="BE81" s="1" t="s">
        <v>53</v>
      </c>
      <c r="BF81" s="1" t="s">
        <v>127</v>
      </c>
      <c r="BG81" s="1" t="s">
        <v>1269</v>
      </c>
      <c r="BH81" s="1" t="s">
        <v>55</v>
      </c>
      <c r="BI81" s="1" t="s">
        <v>127</v>
      </c>
      <c r="BJ81" s="1" t="s">
        <v>57</v>
      </c>
      <c r="BK81" s="1" t="s">
        <v>58</v>
      </c>
      <c r="BL81" s="1" t="s">
        <v>59</v>
      </c>
      <c r="BM81" s="1" t="s">
        <v>127</v>
      </c>
      <c r="BN81" s="1" t="s">
        <v>127</v>
      </c>
      <c r="BO81" s="1" t="s">
        <v>127</v>
      </c>
      <c r="BP81" s="1" t="s">
        <v>127</v>
      </c>
      <c r="BQ81" s="1" t="s">
        <v>64</v>
      </c>
      <c r="BR81" s="1" t="s">
        <v>127</v>
      </c>
      <c r="BS81" s="1" t="s">
        <v>66</v>
      </c>
      <c r="BT81" s="1" t="s">
        <v>127</v>
      </c>
      <c r="BU81" s="1" t="s">
        <v>1270</v>
      </c>
      <c r="BV81" s="1" t="s">
        <v>127</v>
      </c>
      <c r="BW81" s="1" t="s">
        <v>69</v>
      </c>
      <c r="BX81" s="1" t="s">
        <v>70</v>
      </c>
      <c r="BY81" s="1" t="s">
        <v>127</v>
      </c>
      <c r="BZ81" s="1" t="s">
        <v>127</v>
      </c>
      <c r="CA81" s="1" t="s">
        <v>127</v>
      </c>
      <c r="CB81" s="1" t="s">
        <v>127</v>
      </c>
      <c r="CC81" s="1" t="s">
        <v>127</v>
      </c>
      <c r="CD81" s="1" t="s">
        <v>127</v>
      </c>
      <c r="CE81" s="1" t="s">
        <v>127</v>
      </c>
      <c r="CF81" s="1" t="s">
        <v>127</v>
      </c>
      <c r="CG81" s="1" t="s">
        <v>127</v>
      </c>
      <c r="CH81" s="1" t="s">
        <v>127</v>
      </c>
      <c r="CI81" s="1" t="s">
        <v>127</v>
      </c>
      <c r="CJ81" s="1" t="s">
        <v>127</v>
      </c>
      <c r="CK81" s="1" t="s">
        <v>82</v>
      </c>
      <c r="CL81" s="1" t="s">
        <v>127</v>
      </c>
      <c r="CM81" s="1" t="s">
        <v>127</v>
      </c>
      <c r="CN81" s="1" t="s">
        <v>127</v>
      </c>
      <c r="CO81" s="1" t="s">
        <v>1271</v>
      </c>
      <c r="CP81" s="1" t="s">
        <v>1272</v>
      </c>
      <c r="CQ81" s="1" t="s">
        <v>127</v>
      </c>
      <c r="CR81" s="1" t="s">
        <v>127</v>
      </c>
      <c r="CS81" s="1" t="s">
        <v>127</v>
      </c>
      <c r="CT81" s="1" t="s">
        <v>127</v>
      </c>
      <c r="CU81" s="1" t="s">
        <v>127</v>
      </c>
      <c r="CV81" s="1" t="s">
        <v>127</v>
      </c>
      <c r="CW81" s="1" t="s">
        <v>127</v>
      </c>
      <c r="CX81" s="1" t="s">
        <v>127</v>
      </c>
      <c r="CY81" s="1" t="s">
        <v>127</v>
      </c>
      <c r="CZ81" s="1" t="s">
        <v>127</v>
      </c>
      <c r="DA81" s="1" t="s">
        <v>127</v>
      </c>
      <c r="DB81" s="1" t="s">
        <v>1273</v>
      </c>
      <c r="DC81" s="1" t="s">
        <v>127</v>
      </c>
      <c r="DD81" s="1" t="s">
        <v>127</v>
      </c>
      <c r="DE81" s="1" t="s">
        <v>127</v>
      </c>
      <c r="DF81" s="1" t="s">
        <v>101</v>
      </c>
      <c r="DG81" s="1" t="s">
        <v>127</v>
      </c>
      <c r="DH81" s="1" t="s">
        <v>103</v>
      </c>
      <c r="DI81" s="1" t="s">
        <v>127</v>
      </c>
      <c r="DJ81" s="1" t="s">
        <v>105</v>
      </c>
      <c r="DK81" s="1" t="s">
        <v>127</v>
      </c>
      <c r="DL81" s="1" t="s">
        <v>106</v>
      </c>
      <c r="DM81" s="1" t="s">
        <v>107</v>
      </c>
      <c r="DN81" s="1" t="s">
        <v>127</v>
      </c>
      <c r="DO81" s="1" t="s">
        <v>127</v>
      </c>
      <c r="DP81" s="1" t="s">
        <v>109</v>
      </c>
      <c r="DQ81" s="1" t="s">
        <v>110</v>
      </c>
      <c r="DR81" s="1" t="s">
        <v>111</v>
      </c>
      <c r="DS81" s="1" t="s">
        <v>112</v>
      </c>
      <c r="DT81" s="1" t="s">
        <v>127</v>
      </c>
      <c r="DU81" s="1" t="s">
        <v>127</v>
      </c>
      <c r="DV81" s="1" t="s">
        <v>1274</v>
      </c>
      <c r="DW81" s="1" t="s">
        <v>1275</v>
      </c>
      <c r="DX81" s="1" t="s">
        <v>1276</v>
      </c>
      <c r="DY81" s="1" t="s">
        <v>1277</v>
      </c>
      <c r="DZ81" s="1" t="s">
        <v>1278</v>
      </c>
      <c r="EA81" s="1" t="s">
        <v>1279</v>
      </c>
      <c r="EB81" s="1" t="s">
        <v>1280</v>
      </c>
    </row>
    <row r="82" spans="1:132" x14ac:dyDescent="0.2">
      <c r="A82" s="1" t="s">
        <v>1281</v>
      </c>
      <c r="B82" s="1" t="s">
        <v>1282</v>
      </c>
      <c r="C82" s="1" t="s">
        <v>1283</v>
      </c>
      <c r="D82" s="1" t="s">
        <v>1284</v>
      </c>
      <c r="E82" s="2"/>
      <c r="F82" s="2"/>
      <c r="G82" s="1" t="s">
        <v>185</v>
      </c>
      <c r="H82" s="1" t="s">
        <v>186</v>
      </c>
      <c r="I82" s="1" t="s">
        <v>127</v>
      </c>
      <c r="J82" s="1" t="s">
        <v>128</v>
      </c>
      <c r="K82"/>
      <c r="L82" s="1" t="s">
        <v>1285</v>
      </c>
      <c r="M82" s="1" t="s">
        <v>127</v>
      </c>
      <c r="N82" s="1" t="s">
        <v>127</v>
      </c>
      <c r="O82" s="1" t="s">
        <v>127</v>
      </c>
      <c r="P82" s="1" t="s">
        <v>127</v>
      </c>
      <c r="Q82" s="1" t="s">
        <v>127</v>
      </c>
      <c r="R82" s="1" t="s">
        <v>127</v>
      </c>
      <c r="S82" s="1" t="s">
        <v>127</v>
      </c>
      <c r="T82" s="1" t="s">
        <v>127</v>
      </c>
      <c r="U82" s="1" t="s">
        <v>1286</v>
      </c>
      <c r="V82" s="1" t="s">
        <v>127</v>
      </c>
      <c r="W82" s="1" t="s">
        <v>22</v>
      </c>
      <c r="X82" s="1" t="s">
        <v>127</v>
      </c>
      <c r="Y82" s="1" t="s">
        <v>127</v>
      </c>
      <c r="Z82" s="1" t="s">
        <v>127</v>
      </c>
      <c r="AA82" s="1" t="s">
        <v>127</v>
      </c>
      <c r="AB82" s="1" t="s">
        <v>127</v>
      </c>
      <c r="AC82" s="1" t="s">
        <v>188</v>
      </c>
      <c r="AD82" s="1" t="s">
        <v>127</v>
      </c>
      <c r="AE82" s="1" t="s">
        <v>188</v>
      </c>
      <c r="AF82" s="1" t="s">
        <v>127</v>
      </c>
      <c r="AG82" s="1" t="s">
        <v>127</v>
      </c>
      <c r="AH82" s="1" t="s">
        <v>127</v>
      </c>
      <c r="AI82" s="1" t="s">
        <v>127</v>
      </c>
      <c r="AJ82"/>
      <c r="AK82" s="1" t="s">
        <v>127</v>
      </c>
      <c r="AL82" s="1" t="s">
        <v>127</v>
      </c>
      <c r="AM82"/>
      <c r="AN82"/>
      <c r="AO82" s="1" t="s">
        <v>127</v>
      </c>
      <c r="AP82" s="1" t="s">
        <v>127</v>
      </c>
      <c r="AQ82" s="1" t="s">
        <v>127</v>
      </c>
      <c r="AR82"/>
      <c r="AS82"/>
      <c r="AT82" s="1" t="s">
        <v>127</v>
      </c>
      <c r="AU82" s="1" t="s">
        <v>127</v>
      </c>
      <c r="AV82" s="1" t="s">
        <v>127</v>
      </c>
      <c r="AW82" s="1" t="s">
        <v>127</v>
      </c>
      <c r="AX82" s="1" t="s">
        <v>127</v>
      </c>
      <c r="AY82" s="1" t="s">
        <v>127</v>
      </c>
      <c r="AZ82" s="1" t="s">
        <v>127</v>
      </c>
      <c r="BA82" s="1" t="s">
        <v>127</v>
      </c>
      <c r="BB82" s="1" t="s">
        <v>127</v>
      </c>
      <c r="BC82" s="1" t="s">
        <v>51</v>
      </c>
      <c r="BD82" s="1" t="s">
        <v>127</v>
      </c>
      <c r="BE82" s="1" t="s">
        <v>127</v>
      </c>
      <c r="BF82" s="1" t="s">
        <v>127</v>
      </c>
      <c r="BG82" s="1" t="s">
        <v>127</v>
      </c>
      <c r="BH82" s="1" t="s">
        <v>127</v>
      </c>
      <c r="BI82" s="1" t="s">
        <v>127</v>
      </c>
      <c r="BJ82" s="1" t="s">
        <v>127</v>
      </c>
      <c r="BK82" s="1" t="s">
        <v>127</v>
      </c>
      <c r="BL82" s="1" t="s">
        <v>127</v>
      </c>
      <c r="BM82" s="1" t="s">
        <v>127</v>
      </c>
      <c r="BN82" s="1" t="s">
        <v>127</v>
      </c>
      <c r="BO82" s="1" t="s">
        <v>127</v>
      </c>
      <c r="BP82" s="1" t="s">
        <v>127</v>
      </c>
      <c r="BQ82" s="1" t="s">
        <v>127</v>
      </c>
      <c r="BR82" s="1" t="s">
        <v>127</v>
      </c>
      <c r="BS82" s="1" t="s">
        <v>127</v>
      </c>
      <c r="BT82" s="1" t="s">
        <v>127</v>
      </c>
      <c r="BU82" s="1" t="s">
        <v>1287</v>
      </c>
      <c r="BV82" s="1" t="s">
        <v>127</v>
      </c>
      <c r="BW82" s="1" t="s">
        <v>127</v>
      </c>
      <c r="BX82" s="1" t="s">
        <v>127</v>
      </c>
      <c r="BY82" s="1" t="s">
        <v>127</v>
      </c>
      <c r="BZ82" s="1" t="s">
        <v>127</v>
      </c>
      <c r="CA82" s="1" t="s">
        <v>127</v>
      </c>
      <c r="CB82" s="1" t="s">
        <v>127</v>
      </c>
      <c r="CC82" s="1" t="s">
        <v>127</v>
      </c>
      <c r="CD82" s="1" t="s">
        <v>127</v>
      </c>
      <c r="CE82" s="1" t="s">
        <v>127</v>
      </c>
      <c r="CF82" s="1" t="s">
        <v>127</v>
      </c>
      <c r="CG82" s="1" t="s">
        <v>127</v>
      </c>
      <c r="CH82" s="1" t="s">
        <v>127</v>
      </c>
      <c r="CI82" s="1" t="s">
        <v>127</v>
      </c>
      <c r="CJ82" s="1" t="s">
        <v>127</v>
      </c>
      <c r="CK82" s="1" t="s">
        <v>127</v>
      </c>
      <c r="CL82" s="1" t="s">
        <v>127</v>
      </c>
      <c r="CM82" s="1" t="s">
        <v>127</v>
      </c>
      <c r="CN82" s="1" t="s">
        <v>127</v>
      </c>
      <c r="CO82" s="1" t="s">
        <v>1288</v>
      </c>
      <c r="CP82" s="1" t="s">
        <v>1289</v>
      </c>
      <c r="CQ82" s="1" t="s">
        <v>127</v>
      </c>
      <c r="CR82" s="1" t="s">
        <v>127</v>
      </c>
      <c r="CS82" s="1" t="s">
        <v>127</v>
      </c>
      <c r="CT82" s="1" t="s">
        <v>127</v>
      </c>
      <c r="CU82" s="1" t="s">
        <v>127</v>
      </c>
      <c r="CV82" s="1" t="s">
        <v>127</v>
      </c>
      <c r="CW82" s="1" t="s">
        <v>127</v>
      </c>
      <c r="CX82" s="1" t="s">
        <v>127</v>
      </c>
      <c r="CY82" s="1" t="s">
        <v>127</v>
      </c>
      <c r="CZ82" s="1" t="s">
        <v>127</v>
      </c>
      <c r="DA82" s="1" t="s">
        <v>127</v>
      </c>
      <c r="DB82" s="1" t="s">
        <v>127</v>
      </c>
      <c r="DC82" s="1" t="s">
        <v>127</v>
      </c>
      <c r="DD82" s="1" t="s">
        <v>127</v>
      </c>
      <c r="DE82" s="1" t="s">
        <v>127</v>
      </c>
      <c r="DF82" s="1" t="s">
        <v>127</v>
      </c>
      <c r="DG82" s="1" t="s">
        <v>127</v>
      </c>
      <c r="DH82" s="1" t="s">
        <v>127</v>
      </c>
      <c r="DI82" s="1" t="s">
        <v>127</v>
      </c>
      <c r="DJ82" s="1" t="s">
        <v>127</v>
      </c>
      <c r="DK82" s="1" t="s">
        <v>127</v>
      </c>
      <c r="DL82" s="1" t="s">
        <v>127</v>
      </c>
      <c r="DM82" s="1" t="s">
        <v>127</v>
      </c>
      <c r="DN82" s="1" t="s">
        <v>127</v>
      </c>
      <c r="DO82" s="1" t="s">
        <v>127</v>
      </c>
      <c r="DP82" s="1" t="s">
        <v>109</v>
      </c>
      <c r="DQ82" s="1" t="s">
        <v>127</v>
      </c>
      <c r="DR82" s="1" t="s">
        <v>127</v>
      </c>
      <c r="DS82" s="1" t="s">
        <v>112</v>
      </c>
      <c r="DT82" s="1" t="s">
        <v>127</v>
      </c>
      <c r="DU82" s="1" t="s">
        <v>127</v>
      </c>
      <c r="DV82" s="1" t="s">
        <v>1290</v>
      </c>
      <c r="DW82" s="1" t="s">
        <v>1291</v>
      </c>
      <c r="DX82" s="1" t="s">
        <v>1292</v>
      </c>
      <c r="DY82" s="1" t="s">
        <v>127</v>
      </c>
      <c r="DZ82" s="1" t="s">
        <v>1293</v>
      </c>
      <c r="EA82" s="1" t="s">
        <v>1294</v>
      </c>
      <c r="EB82" s="1" t="s">
        <v>1295</v>
      </c>
    </row>
    <row r="83" spans="1:132" x14ac:dyDescent="0.2">
      <c r="A83" s="1" t="s">
        <v>1296</v>
      </c>
      <c r="B83" s="1" t="s">
        <v>1297</v>
      </c>
      <c r="C83" s="1" t="s">
        <v>1298</v>
      </c>
      <c r="D83" s="1" t="s">
        <v>1299</v>
      </c>
      <c r="E83" s="2" t="str">
        <f>HYPERLINK("http://www.pedestresp.org.br","http://www.pedestresp.org.br")</f>
        <v>http://www.pedestresp.org.br</v>
      </c>
      <c r="F83" s="2" t="str">
        <f>HYPERLINK("http://","http://")</f>
        <v>http://</v>
      </c>
      <c r="G83" s="1" t="s">
        <v>185</v>
      </c>
      <c r="H83" s="1" t="s">
        <v>186</v>
      </c>
      <c r="I83" s="1" t="s">
        <v>127</v>
      </c>
      <c r="J83" s="1" t="s">
        <v>150</v>
      </c>
      <c r="K83">
        <v>1999</v>
      </c>
      <c r="L83" s="1" t="s">
        <v>1300</v>
      </c>
      <c r="M83" s="1" t="s">
        <v>12</v>
      </c>
      <c r="N83" s="1" t="s">
        <v>127</v>
      </c>
      <c r="O83" s="1" t="s">
        <v>14</v>
      </c>
      <c r="P83" s="1" t="s">
        <v>127</v>
      </c>
      <c r="Q83" s="1" t="s">
        <v>127</v>
      </c>
      <c r="R83" s="1" t="s">
        <v>17</v>
      </c>
      <c r="S83" s="1" t="s">
        <v>18</v>
      </c>
      <c r="T83" s="1" t="s">
        <v>127</v>
      </c>
      <c r="U83" s="1" t="s">
        <v>127</v>
      </c>
      <c r="V83" s="1" t="s">
        <v>127</v>
      </c>
      <c r="W83" s="1" t="s">
        <v>22</v>
      </c>
      <c r="X83" s="1" t="s">
        <v>127</v>
      </c>
      <c r="Y83" s="1" t="s">
        <v>24</v>
      </c>
      <c r="Z83" s="1" t="s">
        <v>127</v>
      </c>
      <c r="AA83" s="1" t="s">
        <v>127</v>
      </c>
      <c r="AB83" s="1" t="s">
        <v>127</v>
      </c>
      <c r="AC83" s="1" t="s">
        <v>222</v>
      </c>
      <c r="AD83" s="1" t="s">
        <v>127</v>
      </c>
      <c r="AE83" s="1" t="s">
        <v>222</v>
      </c>
      <c r="AF83" s="1" t="s">
        <v>127</v>
      </c>
      <c r="AG83" s="1" t="s">
        <v>127</v>
      </c>
      <c r="AH83" s="1" t="s">
        <v>127</v>
      </c>
      <c r="AI83" s="1" t="s">
        <v>127</v>
      </c>
      <c r="AJ83"/>
      <c r="AK83" s="1" t="s">
        <v>127</v>
      </c>
      <c r="AL83" s="1" t="s">
        <v>127</v>
      </c>
      <c r="AM83">
        <v>0</v>
      </c>
      <c r="AN83">
        <v>0</v>
      </c>
      <c r="AO83" s="1" t="s">
        <v>127</v>
      </c>
      <c r="AP83" s="1" t="s">
        <v>127</v>
      </c>
      <c r="AQ83" s="1" t="s">
        <v>39</v>
      </c>
      <c r="AR83">
        <v>0</v>
      </c>
      <c r="AS83">
        <v>10</v>
      </c>
      <c r="AT83" s="1" t="s">
        <v>127</v>
      </c>
      <c r="AU83" s="1" t="s">
        <v>127</v>
      </c>
      <c r="AV83" s="1" t="s">
        <v>127</v>
      </c>
      <c r="AW83" s="1" t="s">
        <v>45</v>
      </c>
      <c r="AX83" s="1" t="s">
        <v>127</v>
      </c>
      <c r="AY83" s="1" t="s">
        <v>127</v>
      </c>
      <c r="AZ83" s="1" t="s">
        <v>127</v>
      </c>
      <c r="BA83" s="1" t="s">
        <v>127</v>
      </c>
      <c r="BB83" s="1" t="s">
        <v>127</v>
      </c>
      <c r="BC83" s="1" t="s">
        <v>127</v>
      </c>
      <c r="BD83" s="1" t="s">
        <v>127</v>
      </c>
      <c r="BE83" s="1" t="s">
        <v>127</v>
      </c>
      <c r="BF83" s="1" t="s">
        <v>127</v>
      </c>
      <c r="BG83" s="1" t="s">
        <v>127</v>
      </c>
      <c r="BH83" s="1" t="s">
        <v>127</v>
      </c>
      <c r="BI83" s="1" t="s">
        <v>127</v>
      </c>
      <c r="BJ83" s="1" t="s">
        <v>57</v>
      </c>
      <c r="BK83" s="1" t="s">
        <v>127</v>
      </c>
      <c r="BL83" s="1" t="s">
        <v>127</v>
      </c>
      <c r="BM83" s="1" t="s">
        <v>127</v>
      </c>
      <c r="BN83" s="1" t="s">
        <v>127</v>
      </c>
      <c r="BO83" s="1" t="s">
        <v>62</v>
      </c>
      <c r="BP83" s="1" t="s">
        <v>127</v>
      </c>
      <c r="BQ83" s="1" t="s">
        <v>127</v>
      </c>
      <c r="BR83" s="1" t="s">
        <v>65</v>
      </c>
      <c r="BS83" s="1" t="s">
        <v>127</v>
      </c>
      <c r="BT83" s="1" t="s">
        <v>127</v>
      </c>
      <c r="BU83" s="1" t="s">
        <v>127</v>
      </c>
      <c r="BV83" s="1" t="s">
        <v>127</v>
      </c>
      <c r="BW83" s="1" t="s">
        <v>127</v>
      </c>
      <c r="BX83" s="1" t="s">
        <v>127</v>
      </c>
      <c r="BY83" s="1" t="s">
        <v>71</v>
      </c>
      <c r="BZ83" s="1" t="s">
        <v>72</v>
      </c>
      <c r="CA83" s="1" t="s">
        <v>73</v>
      </c>
      <c r="CB83" s="1" t="s">
        <v>74</v>
      </c>
      <c r="CC83" s="1" t="s">
        <v>127</v>
      </c>
      <c r="CD83" s="1" t="s">
        <v>76</v>
      </c>
      <c r="CE83" s="1" t="s">
        <v>127</v>
      </c>
      <c r="CF83" s="1" t="s">
        <v>127</v>
      </c>
      <c r="CG83" s="1" t="s">
        <v>127</v>
      </c>
      <c r="CH83" s="1" t="s">
        <v>127</v>
      </c>
      <c r="CI83" s="1" t="s">
        <v>127</v>
      </c>
      <c r="CJ83" s="1" t="s">
        <v>81</v>
      </c>
      <c r="CK83" s="1" t="s">
        <v>127</v>
      </c>
      <c r="CL83" s="1" t="s">
        <v>127</v>
      </c>
      <c r="CM83" s="1" t="s">
        <v>84</v>
      </c>
      <c r="CN83" s="1" t="s">
        <v>127</v>
      </c>
      <c r="CO83" s="1" t="s">
        <v>127</v>
      </c>
      <c r="CP83" s="1" t="s">
        <v>127</v>
      </c>
      <c r="CQ83" s="1" t="s">
        <v>127</v>
      </c>
      <c r="CR83" s="1" t="s">
        <v>127</v>
      </c>
      <c r="CS83" s="1" t="s">
        <v>89</v>
      </c>
      <c r="CT83" s="1" t="s">
        <v>127</v>
      </c>
      <c r="CU83" s="1" t="s">
        <v>127</v>
      </c>
      <c r="CV83" s="1" t="s">
        <v>127</v>
      </c>
      <c r="CW83" s="1" t="s">
        <v>127</v>
      </c>
      <c r="CX83" s="1" t="s">
        <v>94</v>
      </c>
      <c r="CY83" s="1" t="s">
        <v>127</v>
      </c>
      <c r="CZ83" s="1" t="s">
        <v>127</v>
      </c>
      <c r="DA83" s="1" t="s">
        <v>127</v>
      </c>
      <c r="DB83" s="1" t="s">
        <v>127</v>
      </c>
      <c r="DC83" s="1" t="s">
        <v>127</v>
      </c>
      <c r="DD83" s="1" t="s">
        <v>99</v>
      </c>
      <c r="DE83" s="1" t="s">
        <v>100</v>
      </c>
      <c r="DF83" s="1" t="s">
        <v>127</v>
      </c>
      <c r="DG83" s="1" t="s">
        <v>102</v>
      </c>
      <c r="DH83" s="1" t="s">
        <v>127</v>
      </c>
      <c r="DI83" s="1" t="s">
        <v>104</v>
      </c>
      <c r="DJ83" s="1" t="s">
        <v>127</v>
      </c>
      <c r="DK83" s="1" t="s">
        <v>127</v>
      </c>
      <c r="DL83" s="1" t="s">
        <v>127</v>
      </c>
      <c r="DM83" s="1" t="s">
        <v>127</v>
      </c>
      <c r="DN83" s="1" t="s">
        <v>127</v>
      </c>
      <c r="DO83" s="1" t="s">
        <v>127</v>
      </c>
      <c r="DP83" s="1" t="s">
        <v>127</v>
      </c>
      <c r="DQ83" s="1" t="s">
        <v>127</v>
      </c>
      <c r="DR83" s="1" t="s">
        <v>127</v>
      </c>
      <c r="DS83" s="1" t="s">
        <v>127</v>
      </c>
      <c r="DT83" s="1" t="s">
        <v>113</v>
      </c>
      <c r="DU83" s="1" t="s">
        <v>127</v>
      </c>
      <c r="DV83" s="1" t="s">
        <v>127</v>
      </c>
      <c r="DW83" s="1" t="s">
        <v>127</v>
      </c>
      <c r="DX83" s="1" t="s">
        <v>127</v>
      </c>
      <c r="DY83" s="1" t="s">
        <v>127</v>
      </c>
      <c r="DZ83" s="1" t="s">
        <v>1301</v>
      </c>
      <c r="EA83" s="1" t="s">
        <v>1302</v>
      </c>
      <c r="EB83" s="1" t="s">
        <v>1303</v>
      </c>
    </row>
    <row r="84" spans="1:132" x14ac:dyDescent="0.2">
      <c r="A84" s="1" t="s">
        <v>1304</v>
      </c>
      <c r="B84" s="1" t="s">
        <v>1305</v>
      </c>
      <c r="C84" s="1" t="s">
        <v>1306</v>
      </c>
      <c r="D84" s="1" t="s">
        <v>1307</v>
      </c>
      <c r="E84" s="2" t="str">
        <f>HYPERLINK("http://www.rioeuamoeucuido.com.br","http://www.rioeuamoeucuido.com.br")</f>
        <v>http://www.rioeuamoeucuido.com.br</v>
      </c>
      <c r="F84" s="2" t="str">
        <f>HYPERLINK("http://www.facebook.com/rioeuamoeucuido","http://www.facebook.com/rioeuamoeucuido")</f>
        <v>http://www.facebook.com/rioeuamoeucuido</v>
      </c>
      <c r="G84" s="1" t="s">
        <v>585</v>
      </c>
      <c r="H84" s="1" t="s">
        <v>586</v>
      </c>
      <c r="I84" s="1" t="s">
        <v>1308</v>
      </c>
      <c r="J84" s="1" t="s">
        <v>128</v>
      </c>
      <c r="K84">
        <v>2010</v>
      </c>
      <c r="L84" s="1" t="s">
        <v>1309</v>
      </c>
      <c r="M84" s="1" t="s">
        <v>12</v>
      </c>
      <c r="N84" s="1" t="s">
        <v>13</v>
      </c>
      <c r="O84" s="1" t="s">
        <v>127</v>
      </c>
      <c r="P84" s="1" t="s">
        <v>127</v>
      </c>
      <c r="Q84" s="1" t="s">
        <v>127</v>
      </c>
      <c r="R84" s="1" t="s">
        <v>127</v>
      </c>
      <c r="S84" s="1" t="s">
        <v>127</v>
      </c>
      <c r="T84" s="1" t="s">
        <v>19</v>
      </c>
      <c r="U84" s="1" t="s">
        <v>127</v>
      </c>
      <c r="V84" s="1" t="s">
        <v>127</v>
      </c>
      <c r="W84" s="1" t="s">
        <v>22</v>
      </c>
      <c r="X84" s="1" t="s">
        <v>127</v>
      </c>
      <c r="Y84" s="1" t="s">
        <v>127</v>
      </c>
      <c r="Z84" s="1" t="s">
        <v>127</v>
      </c>
      <c r="AA84" s="1" t="s">
        <v>127</v>
      </c>
      <c r="AB84" s="1" t="s">
        <v>127</v>
      </c>
      <c r="AC84" s="1" t="s">
        <v>256</v>
      </c>
      <c r="AD84" s="1" t="s">
        <v>127</v>
      </c>
      <c r="AE84" s="1" t="s">
        <v>256</v>
      </c>
      <c r="AF84" s="1" t="s">
        <v>127</v>
      </c>
      <c r="AG84" s="1" t="s">
        <v>1310</v>
      </c>
      <c r="AH84" s="1" t="s">
        <v>203</v>
      </c>
      <c r="AI84" s="1" t="s">
        <v>127</v>
      </c>
      <c r="AJ84">
        <v>30</v>
      </c>
      <c r="AK84" s="1" t="s">
        <v>1311</v>
      </c>
      <c r="AL84" s="1" t="s">
        <v>172</v>
      </c>
      <c r="AM84">
        <v>3</v>
      </c>
      <c r="AN84">
        <v>15</v>
      </c>
      <c r="AO84" s="1" t="s">
        <v>37</v>
      </c>
      <c r="AP84" s="1" t="s">
        <v>38</v>
      </c>
      <c r="AQ84" s="1" t="s">
        <v>127</v>
      </c>
      <c r="AR84">
        <v>3</v>
      </c>
      <c r="AS84">
        <v>12</v>
      </c>
      <c r="AT84" s="1" t="s">
        <v>127</v>
      </c>
      <c r="AU84" s="1" t="s">
        <v>127</v>
      </c>
      <c r="AV84" s="1" t="s">
        <v>127</v>
      </c>
      <c r="AW84" s="1" t="s">
        <v>45</v>
      </c>
      <c r="AX84" s="1" t="s">
        <v>127</v>
      </c>
      <c r="AY84" s="1" t="s">
        <v>127</v>
      </c>
      <c r="AZ84" s="1" t="s">
        <v>48</v>
      </c>
      <c r="BA84" s="1" t="s">
        <v>127</v>
      </c>
      <c r="BB84" s="1" t="s">
        <v>127</v>
      </c>
      <c r="BC84" s="1" t="s">
        <v>127</v>
      </c>
      <c r="BD84" s="1" t="s">
        <v>52</v>
      </c>
      <c r="BE84" s="1" t="s">
        <v>53</v>
      </c>
      <c r="BF84" s="1" t="s">
        <v>127</v>
      </c>
      <c r="BG84" s="1" t="s">
        <v>127</v>
      </c>
      <c r="BH84" s="1" t="s">
        <v>55</v>
      </c>
      <c r="BI84" s="1" t="s">
        <v>56</v>
      </c>
      <c r="BJ84" s="1" t="s">
        <v>57</v>
      </c>
      <c r="BK84" s="1" t="s">
        <v>58</v>
      </c>
      <c r="BL84" s="1" t="s">
        <v>127</v>
      </c>
      <c r="BM84" s="1" t="s">
        <v>127</v>
      </c>
      <c r="BN84" s="1" t="s">
        <v>127</v>
      </c>
      <c r="BO84" s="1" t="s">
        <v>127</v>
      </c>
      <c r="BP84" s="1" t="s">
        <v>127</v>
      </c>
      <c r="BQ84" s="1" t="s">
        <v>64</v>
      </c>
      <c r="BR84" s="1" t="s">
        <v>127</v>
      </c>
      <c r="BS84" s="1" t="s">
        <v>66</v>
      </c>
      <c r="BT84" s="1" t="s">
        <v>67</v>
      </c>
      <c r="BU84" s="1" t="s">
        <v>1312</v>
      </c>
      <c r="BV84" s="1" t="s">
        <v>127</v>
      </c>
      <c r="BW84" s="1" t="s">
        <v>69</v>
      </c>
      <c r="BX84" s="1" t="s">
        <v>127</v>
      </c>
      <c r="BY84" s="1" t="s">
        <v>71</v>
      </c>
      <c r="BZ84" s="1" t="s">
        <v>127</v>
      </c>
      <c r="CA84" s="1" t="s">
        <v>127</v>
      </c>
      <c r="CB84" s="1" t="s">
        <v>74</v>
      </c>
      <c r="CC84" s="1" t="s">
        <v>75</v>
      </c>
      <c r="CD84" s="1" t="s">
        <v>127</v>
      </c>
      <c r="CE84" s="1" t="s">
        <v>127</v>
      </c>
      <c r="CF84" s="1" t="s">
        <v>127</v>
      </c>
      <c r="CG84" s="1" t="s">
        <v>78</v>
      </c>
      <c r="CH84" s="1" t="s">
        <v>79</v>
      </c>
      <c r="CI84" s="1" t="s">
        <v>80</v>
      </c>
      <c r="CJ84" s="1" t="s">
        <v>127</v>
      </c>
      <c r="CK84" s="1" t="s">
        <v>82</v>
      </c>
      <c r="CL84" s="1" t="s">
        <v>127</v>
      </c>
      <c r="CM84" s="1" t="s">
        <v>84</v>
      </c>
      <c r="CN84" s="1" t="s">
        <v>127</v>
      </c>
      <c r="CO84" s="1" t="s">
        <v>1313</v>
      </c>
      <c r="CP84" s="1" t="s">
        <v>1314</v>
      </c>
      <c r="CQ84" s="1" t="s">
        <v>127</v>
      </c>
      <c r="CR84" s="1" t="s">
        <v>127</v>
      </c>
      <c r="CS84" s="1" t="s">
        <v>89</v>
      </c>
      <c r="CT84" s="1" t="s">
        <v>127</v>
      </c>
      <c r="CU84" s="1" t="s">
        <v>127</v>
      </c>
      <c r="CV84" s="1" t="s">
        <v>92</v>
      </c>
      <c r="CW84" s="1" t="s">
        <v>127</v>
      </c>
      <c r="CX84" s="1" t="s">
        <v>127</v>
      </c>
      <c r="CY84" s="1" t="s">
        <v>127</v>
      </c>
      <c r="CZ84" s="1" t="s">
        <v>127</v>
      </c>
      <c r="DA84" s="1" t="s">
        <v>127</v>
      </c>
      <c r="DB84" s="1" t="s">
        <v>127</v>
      </c>
      <c r="DC84" s="1" t="s">
        <v>127</v>
      </c>
      <c r="DD84" s="1" t="s">
        <v>99</v>
      </c>
      <c r="DE84" s="1" t="s">
        <v>100</v>
      </c>
      <c r="DF84" s="1" t="s">
        <v>101</v>
      </c>
      <c r="DG84" s="1" t="s">
        <v>127</v>
      </c>
      <c r="DH84" s="1" t="s">
        <v>103</v>
      </c>
      <c r="DI84" s="1" t="s">
        <v>104</v>
      </c>
      <c r="DJ84" s="1" t="s">
        <v>127</v>
      </c>
      <c r="DK84" s="1" t="s">
        <v>127</v>
      </c>
      <c r="DL84" s="1" t="s">
        <v>127</v>
      </c>
      <c r="DM84" s="1" t="s">
        <v>127</v>
      </c>
      <c r="DN84" s="1" t="s">
        <v>127</v>
      </c>
      <c r="DO84" s="1" t="s">
        <v>127</v>
      </c>
      <c r="DP84" s="1" t="s">
        <v>109</v>
      </c>
      <c r="DQ84" s="1" t="s">
        <v>127</v>
      </c>
      <c r="DR84" s="1" t="s">
        <v>111</v>
      </c>
      <c r="DS84" s="1" t="s">
        <v>127</v>
      </c>
      <c r="DT84" s="1" t="s">
        <v>127</v>
      </c>
      <c r="DU84" s="1" t="s">
        <v>127</v>
      </c>
      <c r="DV84" s="1" t="s">
        <v>1315</v>
      </c>
      <c r="DW84" s="1" t="s">
        <v>127</v>
      </c>
      <c r="DX84" s="1" t="s">
        <v>127</v>
      </c>
      <c r="DY84" s="1" t="s">
        <v>127</v>
      </c>
      <c r="DZ84" s="1" t="s">
        <v>1316</v>
      </c>
      <c r="EA84" s="1" t="s">
        <v>1317</v>
      </c>
      <c r="EB84" s="1" t="s">
        <v>1318</v>
      </c>
    </row>
    <row r="85" spans="1:132" x14ac:dyDescent="0.2">
      <c r="A85" s="1" t="s">
        <v>1319</v>
      </c>
      <c r="B85" s="1" t="s">
        <v>1320</v>
      </c>
      <c r="C85" s="1" t="s">
        <v>1321</v>
      </c>
      <c r="D85" s="1" t="s">
        <v>1322</v>
      </c>
      <c r="E85" s="2" t="str">
        <f>HYPERLINK("http://www.beeline-app.com","http://www.beeline-app.com")</f>
        <v>http://www.beeline-app.com</v>
      </c>
      <c r="F85" s="2" t="str">
        <f>HYPERLINK("http://facebook.com/beelineappbr","http://facebook.com/beelineappbr")</f>
        <v>http://facebook.com/beelineappbr</v>
      </c>
      <c r="G85" s="1" t="s">
        <v>185</v>
      </c>
      <c r="H85" s="1" t="s">
        <v>186</v>
      </c>
      <c r="I85" s="1" t="s">
        <v>127</v>
      </c>
      <c r="J85" s="1" t="s">
        <v>187</v>
      </c>
      <c r="K85">
        <v>2016</v>
      </c>
      <c r="L85" s="1" t="s">
        <v>1323</v>
      </c>
      <c r="M85" s="1" t="s">
        <v>127</v>
      </c>
      <c r="N85" s="1" t="s">
        <v>127</v>
      </c>
      <c r="O85" s="1" t="s">
        <v>127</v>
      </c>
      <c r="P85" s="1" t="s">
        <v>127</v>
      </c>
      <c r="Q85" s="1" t="s">
        <v>127</v>
      </c>
      <c r="R85" s="1" t="s">
        <v>127</v>
      </c>
      <c r="S85" s="1" t="s">
        <v>127</v>
      </c>
      <c r="T85" s="1" t="s">
        <v>127</v>
      </c>
      <c r="U85" s="1" t="s">
        <v>1324</v>
      </c>
      <c r="V85" s="1" t="s">
        <v>127</v>
      </c>
      <c r="W85" s="1" t="s">
        <v>127</v>
      </c>
      <c r="X85" s="1" t="s">
        <v>127</v>
      </c>
      <c r="Y85" s="1" t="s">
        <v>127</v>
      </c>
      <c r="Z85" s="1" t="s">
        <v>127</v>
      </c>
      <c r="AA85" s="1" t="s">
        <v>127</v>
      </c>
      <c r="AB85" s="1" t="s">
        <v>27</v>
      </c>
      <c r="AC85" s="1" t="s">
        <v>188</v>
      </c>
      <c r="AD85" s="1" t="s">
        <v>127</v>
      </c>
      <c r="AE85" s="1" t="s">
        <v>355</v>
      </c>
      <c r="AF85" s="1" t="s">
        <v>127</v>
      </c>
      <c r="AG85" s="1" t="s">
        <v>1320</v>
      </c>
      <c r="AH85" s="1" t="s">
        <v>203</v>
      </c>
      <c r="AI85" s="1" t="s">
        <v>127</v>
      </c>
      <c r="AJ85">
        <v>26</v>
      </c>
      <c r="AK85" s="1" t="s">
        <v>1325</v>
      </c>
      <c r="AL85" s="1" t="s">
        <v>172</v>
      </c>
      <c r="AM85">
        <v>1</v>
      </c>
      <c r="AN85">
        <v>2</v>
      </c>
      <c r="AO85" s="1" t="s">
        <v>127</v>
      </c>
      <c r="AP85" s="1" t="s">
        <v>127</v>
      </c>
      <c r="AQ85" s="1" t="s">
        <v>39</v>
      </c>
      <c r="AR85"/>
      <c r="AS85">
        <v>2</v>
      </c>
      <c r="AT85" s="1" t="s">
        <v>127</v>
      </c>
      <c r="AU85" s="1" t="s">
        <v>127</v>
      </c>
      <c r="AV85" s="1" t="s">
        <v>127</v>
      </c>
      <c r="AW85" s="1" t="s">
        <v>127</v>
      </c>
      <c r="AX85" s="1" t="s">
        <v>127</v>
      </c>
      <c r="AY85" s="1" t="s">
        <v>127</v>
      </c>
      <c r="AZ85" s="1" t="s">
        <v>127</v>
      </c>
      <c r="BA85" s="1" t="s">
        <v>127</v>
      </c>
      <c r="BB85" s="1" t="s">
        <v>127</v>
      </c>
      <c r="BC85" s="1" t="s">
        <v>127</v>
      </c>
      <c r="BD85" s="1" t="s">
        <v>127</v>
      </c>
      <c r="BE85" s="1" t="s">
        <v>127</v>
      </c>
      <c r="BF85" s="1" t="s">
        <v>54</v>
      </c>
      <c r="BG85" s="1" t="s">
        <v>127</v>
      </c>
      <c r="BH85" s="1" t="s">
        <v>127</v>
      </c>
      <c r="BI85" s="1" t="s">
        <v>127</v>
      </c>
      <c r="BJ85" s="1" t="s">
        <v>57</v>
      </c>
      <c r="BK85" s="1" t="s">
        <v>58</v>
      </c>
      <c r="BL85" s="1" t="s">
        <v>59</v>
      </c>
      <c r="BM85" s="1" t="s">
        <v>127</v>
      </c>
      <c r="BN85" s="1" t="s">
        <v>127</v>
      </c>
      <c r="BO85" s="1" t="s">
        <v>127</v>
      </c>
      <c r="BP85" s="1" t="s">
        <v>127</v>
      </c>
      <c r="BQ85" s="1" t="s">
        <v>64</v>
      </c>
      <c r="BR85" s="1" t="s">
        <v>127</v>
      </c>
      <c r="BS85" s="1" t="s">
        <v>127</v>
      </c>
      <c r="BT85" s="1" t="s">
        <v>67</v>
      </c>
      <c r="BU85" s="1" t="s">
        <v>127</v>
      </c>
      <c r="BV85" s="1" t="s">
        <v>127</v>
      </c>
      <c r="BW85" s="1" t="s">
        <v>127</v>
      </c>
      <c r="BX85" s="1" t="s">
        <v>70</v>
      </c>
      <c r="BY85" s="1" t="s">
        <v>71</v>
      </c>
      <c r="BZ85" s="1" t="s">
        <v>72</v>
      </c>
      <c r="CA85" s="1" t="s">
        <v>127</v>
      </c>
      <c r="CB85" s="1" t="s">
        <v>127</v>
      </c>
      <c r="CC85" s="1" t="s">
        <v>127</v>
      </c>
      <c r="CD85" s="1" t="s">
        <v>76</v>
      </c>
      <c r="CE85" s="1" t="s">
        <v>77</v>
      </c>
      <c r="CF85" s="1" t="s">
        <v>127</v>
      </c>
      <c r="CG85" s="1" t="s">
        <v>78</v>
      </c>
      <c r="CH85" s="1" t="s">
        <v>127</v>
      </c>
      <c r="CI85" s="1" t="s">
        <v>127</v>
      </c>
      <c r="CJ85" s="1" t="s">
        <v>127</v>
      </c>
      <c r="CK85" s="1" t="s">
        <v>82</v>
      </c>
      <c r="CL85" s="1" t="s">
        <v>83</v>
      </c>
      <c r="CM85" s="1" t="s">
        <v>127</v>
      </c>
      <c r="CN85" s="1" t="s">
        <v>127</v>
      </c>
      <c r="CO85" s="1" t="s">
        <v>1326</v>
      </c>
      <c r="CP85" s="1" t="s">
        <v>1327</v>
      </c>
      <c r="CQ85" s="1" t="s">
        <v>87</v>
      </c>
      <c r="CR85" s="1" t="s">
        <v>88</v>
      </c>
      <c r="CS85" s="1" t="s">
        <v>89</v>
      </c>
      <c r="CT85" s="1" t="s">
        <v>90</v>
      </c>
      <c r="CU85" s="1" t="s">
        <v>127</v>
      </c>
      <c r="CV85" s="1" t="s">
        <v>127</v>
      </c>
      <c r="CW85" s="1" t="s">
        <v>127</v>
      </c>
      <c r="CX85" s="1" t="s">
        <v>127</v>
      </c>
      <c r="CY85" s="1" t="s">
        <v>127</v>
      </c>
      <c r="CZ85" s="1" t="s">
        <v>127</v>
      </c>
      <c r="DA85" s="1" t="s">
        <v>127</v>
      </c>
      <c r="DB85" s="1" t="s">
        <v>127</v>
      </c>
      <c r="DC85" s="1" t="s">
        <v>98</v>
      </c>
      <c r="DD85" s="1" t="s">
        <v>99</v>
      </c>
      <c r="DE85" s="1" t="s">
        <v>127</v>
      </c>
      <c r="DF85" s="1" t="s">
        <v>127</v>
      </c>
      <c r="DG85" s="1" t="s">
        <v>127</v>
      </c>
      <c r="DH85" s="1" t="s">
        <v>103</v>
      </c>
      <c r="DI85" s="1" t="s">
        <v>104</v>
      </c>
      <c r="DJ85" s="1" t="s">
        <v>105</v>
      </c>
      <c r="DK85" s="1" t="s">
        <v>127</v>
      </c>
      <c r="DL85" s="1" t="s">
        <v>127</v>
      </c>
      <c r="DM85" s="1" t="s">
        <v>107</v>
      </c>
      <c r="DN85" s="1" t="s">
        <v>88</v>
      </c>
      <c r="DO85" s="1" t="s">
        <v>108</v>
      </c>
      <c r="DP85" s="1" t="s">
        <v>109</v>
      </c>
      <c r="DQ85" s="1" t="s">
        <v>127</v>
      </c>
      <c r="DR85" s="1" t="s">
        <v>111</v>
      </c>
      <c r="DS85" s="1" t="s">
        <v>112</v>
      </c>
      <c r="DT85" s="1" t="s">
        <v>127</v>
      </c>
      <c r="DU85" s="1" t="s">
        <v>127</v>
      </c>
      <c r="DV85" s="1" t="s">
        <v>1328</v>
      </c>
      <c r="DW85" s="1" t="s">
        <v>1329</v>
      </c>
      <c r="DX85" s="1" t="s">
        <v>1330</v>
      </c>
      <c r="DY85" s="1" t="s">
        <v>127</v>
      </c>
      <c r="DZ85" s="1" t="s">
        <v>1331</v>
      </c>
      <c r="EA85" s="1" t="s">
        <v>1332</v>
      </c>
      <c r="EB85" s="1" t="s">
        <v>1333</v>
      </c>
    </row>
    <row r="86" spans="1:132" x14ac:dyDescent="0.2">
      <c r="A86" s="1" t="s">
        <v>1334</v>
      </c>
      <c r="B86" s="1" t="s">
        <v>1335</v>
      </c>
      <c r="C86" s="1" t="s">
        <v>1336</v>
      </c>
      <c r="D86" s="1" t="s">
        <v>1337</v>
      </c>
      <c r="E86" s="2" t="str">
        <f>HYPERLINK("http://wtbrasil.net","http://wtbrasil.net")</f>
        <v>http://wtbrasil.net</v>
      </c>
      <c r="F86" s="2" t="str">
        <f>HYPERLINK("http://facebook.walkingtour.brasil","http://facebook.walkingtour.brasil")</f>
        <v>http://facebook.walkingtour.brasil</v>
      </c>
      <c r="G86" s="1" t="s">
        <v>185</v>
      </c>
      <c r="H86" s="1" t="s">
        <v>186</v>
      </c>
      <c r="I86" s="1" t="s">
        <v>127</v>
      </c>
      <c r="J86" s="1" t="s">
        <v>128</v>
      </c>
      <c r="K86">
        <v>2012</v>
      </c>
      <c r="L86" s="1" t="s">
        <v>1338</v>
      </c>
      <c r="M86" s="1" t="s">
        <v>127</v>
      </c>
      <c r="N86" s="1" t="s">
        <v>127</v>
      </c>
      <c r="O86" s="1" t="s">
        <v>127</v>
      </c>
      <c r="P86" s="1" t="s">
        <v>127</v>
      </c>
      <c r="Q86" s="1" t="s">
        <v>127</v>
      </c>
      <c r="R86" s="1" t="s">
        <v>127</v>
      </c>
      <c r="S86" s="1" t="s">
        <v>127</v>
      </c>
      <c r="T86" s="1" t="s">
        <v>127</v>
      </c>
      <c r="U86" s="1" t="s">
        <v>921</v>
      </c>
      <c r="V86" s="1" t="s">
        <v>127</v>
      </c>
      <c r="W86" s="1" t="s">
        <v>22</v>
      </c>
      <c r="X86" s="1" t="s">
        <v>127</v>
      </c>
      <c r="Y86" s="1" t="s">
        <v>127</v>
      </c>
      <c r="Z86" s="1" t="s">
        <v>127</v>
      </c>
      <c r="AA86" s="1" t="s">
        <v>127</v>
      </c>
      <c r="AB86" s="1" t="s">
        <v>127</v>
      </c>
      <c r="AC86" s="1" t="s">
        <v>188</v>
      </c>
      <c r="AD86" s="1" t="s">
        <v>127</v>
      </c>
      <c r="AE86" s="1" t="s">
        <v>188</v>
      </c>
      <c r="AF86" s="1" t="s">
        <v>127</v>
      </c>
      <c r="AG86" s="1" t="s">
        <v>1339</v>
      </c>
      <c r="AH86" s="1" t="s">
        <v>131</v>
      </c>
      <c r="AI86" s="1" t="s">
        <v>127</v>
      </c>
      <c r="AJ86">
        <v>30</v>
      </c>
      <c r="AK86" s="1" t="s">
        <v>1340</v>
      </c>
      <c r="AL86" s="1" t="s">
        <v>172</v>
      </c>
      <c r="AM86"/>
      <c r="AN86"/>
      <c r="AO86" s="1" t="s">
        <v>127</v>
      </c>
      <c r="AP86" s="1" t="s">
        <v>127</v>
      </c>
      <c r="AQ86" s="1" t="s">
        <v>127</v>
      </c>
      <c r="AR86"/>
      <c r="AS86"/>
      <c r="AT86" s="1" t="s">
        <v>127</v>
      </c>
      <c r="AU86" s="1" t="s">
        <v>127</v>
      </c>
      <c r="AV86" s="1" t="s">
        <v>127</v>
      </c>
      <c r="AW86" s="1" t="s">
        <v>127</v>
      </c>
      <c r="AX86" s="1" t="s">
        <v>127</v>
      </c>
      <c r="AY86" s="1" t="s">
        <v>127</v>
      </c>
      <c r="AZ86" s="1" t="s">
        <v>127</v>
      </c>
      <c r="BA86" s="1" t="s">
        <v>127</v>
      </c>
      <c r="BB86" s="1" t="s">
        <v>127</v>
      </c>
      <c r="BC86" s="1" t="s">
        <v>51</v>
      </c>
      <c r="BD86" s="1" t="s">
        <v>127</v>
      </c>
      <c r="BE86" s="1" t="s">
        <v>127</v>
      </c>
      <c r="BF86" s="1" t="s">
        <v>127</v>
      </c>
      <c r="BG86" s="1" t="s">
        <v>127</v>
      </c>
      <c r="BH86" s="1" t="s">
        <v>127</v>
      </c>
      <c r="BI86" s="1" t="s">
        <v>127</v>
      </c>
      <c r="BJ86" s="1" t="s">
        <v>127</v>
      </c>
      <c r="BK86" s="1" t="s">
        <v>58</v>
      </c>
      <c r="BL86" s="1" t="s">
        <v>127</v>
      </c>
      <c r="BM86" s="1" t="s">
        <v>127</v>
      </c>
      <c r="BN86" s="1" t="s">
        <v>127</v>
      </c>
      <c r="BO86" s="1" t="s">
        <v>127</v>
      </c>
      <c r="BP86" s="1" t="s">
        <v>127</v>
      </c>
      <c r="BQ86" s="1" t="s">
        <v>127</v>
      </c>
      <c r="BR86" s="1" t="s">
        <v>127</v>
      </c>
      <c r="BS86" s="1" t="s">
        <v>127</v>
      </c>
      <c r="BT86" s="1" t="s">
        <v>127</v>
      </c>
      <c r="BU86" s="1" t="s">
        <v>127</v>
      </c>
      <c r="BV86" s="1" t="s">
        <v>68</v>
      </c>
      <c r="BW86" s="1" t="s">
        <v>127</v>
      </c>
      <c r="BX86" s="1" t="s">
        <v>70</v>
      </c>
      <c r="BY86" s="1" t="s">
        <v>127</v>
      </c>
      <c r="BZ86" s="1" t="s">
        <v>127</v>
      </c>
      <c r="CA86" s="1" t="s">
        <v>127</v>
      </c>
      <c r="CB86" s="1" t="s">
        <v>127</v>
      </c>
      <c r="CC86" s="1" t="s">
        <v>127</v>
      </c>
      <c r="CD86" s="1" t="s">
        <v>127</v>
      </c>
      <c r="CE86" s="1" t="s">
        <v>127</v>
      </c>
      <c r="CF86" s="1" t="s">
        <v>127</v>
      </c>
      <c r="CG86" s="1" t="s">
        <v>78</v>
      </c>
      <c r="CH86" s="1" t="s">
        <v>127</v>
      </c>
      <c r="CI86" s="1" t="s">
        <v>127</v>
      </c>
      <c r="CJ86" s="1" t="s">
        <v>127</v>
      </c>
      <c r="CK86" s="1" t="s">
        <v>127</v>
      </c>
      <c r="CL86" s="1" t="s">
        <v>127</v>
      </c>
      <c r="CM86" s="1" t="s">
        <v>127</v>
      </c>
      <c r="CN86" s="1" t="s">
        <v>127</v>
      </c>
      <c r="CO86" s="1" t="s">
        <v>127</v>
      </c>
      <c r="CP86" s="1" t="s">
        <v>127</v>
      </c>
      <c r="CQ86" s="1" t="s">
        <v>127</v>
      </c>
      <c r="CR86" s="1" t="s">
        <v>127</v>
      </c>
      <c r="CS86" s="1" t="s">
        <v>127</v>
      </c>
      <c r="CT86" s="1" t="s">
        <v>127</v>
      </c>
      <c r="CU86" s="1" t="s">
        <v>127</v>
      </c>
      <c r="CV86" s="1" t="s">
        <v>127</v>
      </c>
      <c r="CW86" s="1" t="s">
        <v>127</v>
      </c>
      <c r="CX86" s="1" t="s">
        <v>127</v>
      </c>
      <c r="CY86" s="1" t="s">
        <v>127</v>
      </c>
      <c r="CZ86" s="1" t="s">
        <v>127</v>
      </c>
      <c r="DA86" s="1" t="s">
        <v>127</v>
      </c>
      <c r="DB86" s="1" t="s">
        <v>127</v>
      </c>
      <c r="DC86" s="1" t="s">
        <v>127</v>
      </c>
      <c r="DD86" s="1" t="s">
        <v>127</v>
      </c>
      <c r="DE86" s="1" t="s">
        <v>127</v>
      </c>
      <c r="DF86" s="1" t="s">
        <v>127</v>
      </c>
      <c r="DG86" s="1" t="s">
        <v>127</v>
      </c>
      <c r="DH86" s="1" t="s">
        <v>127</v>
      </c>
      <c r="DI86" s="1" t="s">
        <v>127</v>
      </c>
      <c r="DJ86" s="1" t="s">
        <v>127</v>
      </c>
      <c r="DK86" s="1" t="s">
        <v>127</v>
      </c>
      <c r="DL86" s="1" t="s">
        <v>127</v>
      </c>
      <c r="DM86" s="1" t="s">
        <v>127</v>
      </c>
      <c r="DN86" s="1" t="s">
        <v>127</v>
      </c>
      <c r="DO86" s="1" t="s">
        <v>127</v>
      </c>
      <c r="DP86" s="1" t="s">
        <v>127</v>
      </c>
      <c r="DQ86" s="1" t="s">
        <v>127</v>
      </c>
      <c r="DR86" s="1" t="s">
        <v>127</v>
      </c>
      <c r="DS86" s="1" t="s">
        <v>127</v>
      </c>
      <c r="DT86" s="1" t="s">
        <v>127</v>
      </c>
      <c r="DU86" s="1" t="s">
        <v>127</v>
      </c>
      <c r="DV86" s="1" t="s">
        <v>127</v>
      </c>
      <c r="DW86" s="1" t="s">
        <v>127</v>
      </c>
      <c r="DX86" s="1" t="s">
        <v>127</v>
      </c>
      <c r="DY86" s="1" t="s">
        <v>127</v>
      </c>
      <c r="DZ86" s="1" t="s">
        <v>1341</v>
      </c>
      <c r="EA86" s="1" t="s">
        <v>1342</v>
      </c>
      <c r="EB86" s="1" t="s">
        <v>1343</v>
      </c>
    </row>
    <row r="87" spans="1:132" x14ac:dyDescent="0.2">
      <c r="A87" s="1" t="s">
        <v>1344</v>
      </c>
      <c r="B87" s="1" t="s">
        <v>1345</v>
      </c>
      <c r="C87" s="1" t="s">
        <v>1346</v>
      </c>
      <c r="D87" s="1" t="s">
        <v>1347</v>
      </c>
      <c r="E87" s="2" t="str">
        <f>HYPERLINK("http://ippuj.joinville.sc.gov.br","http://ippuj.joinville.sc.gov.br")</f>
        <v>http://ippuj.joinville.sc.gov.br</v>
      </c>
      <c r="F87" s="2" t="str">
        <f>HYPERLINK("http://","http://")</f>
        <v>http://</v>
      </c>
      <c r="G87" s="1" t="s">
        <v>218</v>
      </c>
      <c r="H87" s="1" t="s">
        <v>1348</v>
      </c>
      <c r="I87" s="1" t="s">
        <v>127</v>
      </c>
      <c r="J87" s="1" t="s">
        <v>128</v>
      </c>
      <c r="K87">
        <v>1991</v>
      </c>
      <c r="L87" s="1" t="s">
        <v>1349</v>
      </c>
      <c r="M87" s="1" t="s">
        <v>12</v>
      </c>
      <c r="N87" s="1" t="s">
        <v>127</v>
      </c>
      <c r="O87" s="1" t="s">
        <v>127</v>
      </c>
      <c r="P87" s="1" t="s">
        <v>127</v>
      </c>
      <c r="Q87" s="1" t="s">
        <v>127</v>
      </c>
      <c r="R87" s="1" t="s">
        <v>127</v>
      </c>
      <c r="S87" s="1" t="s">
        <v>127</v>
      </c>
      <c r="T87" s="1" t="s">
        <v>127</v>
      </c>
      <c r="U87" s="1" t="s">
        <v>127</v>
      </c>
      <c r="V87" s="1" t="s">
        <v>21</v>
      </c>
      <c r="W87" s="1" t="s">
        <v>22</v>
      </c>
      <c r="X87" s="1" t="s">
        <v>127</v>
      </c>
      <c r="Y87" s="1" t="s">
        <v>127</v>
      </c>
      <c r="Z87" s="1" t="s">
        <v>127</v>
      </c>
      <c r="AA87" s="1" t="s">
        <v>127</v>
      </c>
      <c r="AB87" s="1" t="s">
        <v>127</v>
      </c>
      <c r="AC87" s="1" t="s">
        <v>1350</v>
      </c>
      <c r="AD87" s="1" t="s">
        <v>127</v>
      </c>
      <c r="AE87" s="1" t="s">
        <v>1350</v>
      </c>
      <c r="AF87" s="1" t="s">
        <v>127</v>
      </c>
      <c r="AG87" s="1" t="s">
        <v>1345</v>
      </c>
      <c r="AH87" s="1" t="s">
        <v>131</v>
      </c>
      <c r="AI87" s="1" t="s">
        <v>127</v>
      </c>
      <c r="AJ87">
        <v>26</v>
      </c>
      <c r="AK87" s="1" t="s">
        <v>1351</v>
      </c>
      <c r="AL87" s="1" t="s">
        <v>172</v>
      </c>
      <c r="AM87">
        <v>80</v>
      </c>
      <c r="AN87"/>
      <c r="AO87" s="1" t="s">
        <v>37</v>
      </c>
      <c r="AP87" s="1" t="s">
        <v>127</v>
      </c>
      <c r="AQ87" s="1" t="s">
        <v>127</v>
      </c>
      <c r="AR87">
        <v>0</v>
      </c>
      <c r="AS87">
        <v>3</v>
      </c>
      <c r="AT87" s="1" t="s">
        <v>127</v>
      </c>
      <c r="AU87" s="1" t="s">
        <v>127</v>
      </c>
      <c r="AV87" s="1" t="s">
        <v>127</v>
      </c>
      <c r="AW87" s="1" t="s">
        <v>127</v>
      </c>
      <c r="AX87" s="1" t="s">
        <v>127</v>
      </c>
      <c r="AY87" s="1" t="s">
        <v>127</v>
      </c>
      <c r="AZ87" s="1" t="s">
        <v>127</v>
      </c>
      <c r="BA87" s="1" t="s">
        <v>49</v>
      </c>
      <c r="BB87" s="1" t="s">
        <v>127</v>
      </c>
      <c r="BC87" s="1" t="s">
        <v>127</v>
      </c>
      <c r="BD87" s="1" t="s">
        <v>52</v>
      </c>
      <c r="BE87" s="1" t="s">
        <v>127</v>
      </c>
      <c r="BF87" s="1" t="s">
        <v>127</v>
      </c>
      <c r="BG87" s="1" t="s">
        <v>127</v>
      </c>
      <c r="BH87" s="1" t="s">
        <v>55</v>
      </c>
      <c r="BI87" s="1" t="s">
        <v>127</v>
      </c>
      <c r="BJ87" s="1" t="s">
        <v>127</v>
      </c>
      <c r="BK87" s="1" t="s">
        <v>58</v>
      </c>
      <c r="BL87" s="1" t="s">
        <v>127</v>
      </c>
      <c r="BM87" s="1" t="s">
        <v>127</v>
      </c>
      <c r="BN87" s="1" t="s">
        <v>127</v>
      </c>
      <c r="BO87" s="1" t="s">
        <v>127</v>
      </c>
      <c r="BP87" s="1" t="s">
        <v>127</v>
      </c>
      <c r="BQ87" s="1" t="s">
        <v>64</v>
      </c>
      <c r="BR87" s="1" t="s">
        <v>127</v>
      </c>
      <c r="BS87" s="1" t="s">
        <v>127</v>
      </c>
      <c r="BT87" s="1" t="s">
        <v>127</v>
      </c>
      <c r="BU87" s="1" t="s">
        <v>127</v>
      </c>
      <c r="BV87" s="1" t="s">
        <v>68</v>
      </c>
      <c r="BW87" s="1" t="s">
        <v>69</v>
      </c>
      <c r="BX87" s="1" t="s">
        <v>70</v>
      </c>
      <c r="BY87" s="1" t="s">
        <v>71</v>
      </c>
      <c r="BZ87" s="1" t="s">
        <v>72</v>
      </c>
      <c r="CA87" s="1" t="s">
        <v>73</v>
      </c>
      <c r="CB87" s="1" t="s">
        <v>74</v>
      </c>
      <c r="CC87" s="1" t="s">
        <v>127</v>
      </c>
      <c r="CD87" s="1" t="s">
        <v>76</v>
      </c>
      <c r="CE87" s="1" t="s">
        <v>77</v>
      </c>
      <c r="CF87" s="1" t="s">
        <v>127</v>
      </c>
      <c r="CG87" s="1" t="s">
        <v>78</v>
      </c>
      <c r="CH87" s="1" t="s">
        <v>127</v>
      </c>
      <c r="CI87" s="1" t="s">
        <v>127</v>
      </c>
      <c r="CJ87" s="1" t="s">
        <v>81</v>
      </c>
      <c r="CK87" s="1" t="s">
        <v>82</v>
      </c>
      <c r="CL87" s="1" t="s">
        <v>83</v>
      </c>
      <c r="CM87" s="1" t="s">
        <v>84</v>
      </c>
      <c r="CN87" s="1" t="s">
        <v>127</v>
      </c>
      <c r="CO87" s="1" t="s">
        <v>1352</v>
      </c>
      <c r="CP87" s="1" t="s">
        <v>1353</v>
      </c>
      <c r="CQ87" s="1" t="s">
        <v>127</v>
      </c>
      <c r="CR87" s="1" t="s">
        <v>127</v>
      </c>
      <c r="CS87" s="1" t="s">
        <v>89</v>
      </c>
      <c r="CT87" s="1" t="s">
        <v>90</v>
      </c>
      <c r="CU87" s="1" t="s">
        <v>91</v>
      </c>
      <c r="CV87" s="1" t="s">
        <v>127</v>
      </c>
      <c r="CW87" s="1" t="s">
        <v>127</v>
      </c>
      <c r="CX87" s="1" t="s">
        <v>127</v>
      </c>
      <c r="CY87" s="1" t="s">
        <v>127</v>
      </c>
      <c r="CZ87" s="1" t="s">
        <v>127</v>
      </c>
      <c r="DA87" s="1" t="s">
        <v>127</v>
      </c>
      <c r="DB87" s="1" t="s">
        <v>127</v>
      </c>
      <c r="DC87" s="1" t="s">
        <v>98</v>
      </c>
      <c r="DD87" s="1" t="s">
        <v>99</v>
      </c>
      <c r="DE87" s="1" t="s">
        <v>100</v>
      </c>
      <c r="DF87" s="1" t="s">
        <v>127</v>
      </c>
      <c r="DG87" s="1" t="s">
        <v>102</v>
      </c>
      <c r="DH87" s="1" t="s">
        <v>127</v>
      </c>
      <c r="DI87" s="1" t="s">
        <v>104</v>
      </c>
      <c r="DJ87" s="1" t="s">
        <v>105</v>
      </c>
      <c r="DK87" s="1" t="s">
        <v>127</v>
      </c>
      <c r="DL87" s="1" t="s">
        <v>127</v>
      </c>
      <c r="DM87" s="1" t="s">
        <v>107</v>
      </c>
      <c r="DN87" s="1" t="s">
        <v>127</v>
      </c>
      <c r="DO87" s="1" t="s">
        <v>108</v>
      </c>
      <c r="DP87" s="1" t="s">
        <v>109</v>
      </c>
      <c r="DQ87" s="1" t="s">
        <v>110</v>
      </c>
      <c r="DR87" s="1" t="s">
        <v>127</v>
      </c>
      <c r="DS87" s="1" t="s">
        <v>112</v>
      </c>
      <c r="DT87" s="1" t="s">
        <v>127</v>
      </c>
      <c r="DU87" s="1" t="s">
        <v>127</v>
      </c>
      <c r="DV87" s="1" t="s">
        <v>1354</v>
      </c>
      <c r="DW87" s="1" t="s">
        <v>1355</v>
      </c>
      <c r="DX87" s="1" t="s">
        <v>187</v>
      </c>
      <c r="DY87" s="1" t="s">
        <v>127</v>
      </c>
      <c r="DZ87" s="1" t="s">
        <v>1356</v>
      </c>
      <c r="EA87" s="1" t="s">
        <v>1357</v>
      </c>
      <c r="EB87" s="1" t="s">
        <v>1358</v>
      </c>
    </row>
    <row r="88" spans="1:132" x14ac:dyDescent="0.2">
      <c r="A88" s="1" t="s">
        <v>1359</v>
      </c>
      <c r="B88" s="1" t="s">
        <v>1360</v>
      </c>
      <c r="C88" s="1" t="s">
        <v>1361</v>
      </c>
      <c r="D88" s="1" t="s">
        <v>1362</v>
      </c>
      <c r="E88" s="2"/>
      <c r="F88" s="2" t="str">
        <f>HYPERLINK("https://www.facebook.com/Vou-Di-Ap%C3%A9-1635681180093197/","https://www.facebook.com/Vou-Di-Ap%C3%A9-1635681180093197/")</f>
        <v>https://www.facebook.com/Vou-Di-Ap%C3%A9-1635681180093197/</v>
      </c>
      <c r="G88" s="1" t="s">
        <v>185</v>
      </c>
      <c r="H88" s="1" t="s">
        <v>186</v>
      </c>
      <c r="I88" s="1" t="s">
        <v>127</v>
      </c>
      <c r="J88" s="1" t="s">
        <v>187</v>
      </c>
      <c r="K88">
        <v>2016</v>
      </c>
      <c r="L88" s="1" t="s">
        <v>1363</v>
      </c>
      <c r="M88" s="1" t="s">
        <v>127</v>
      </c>
      <c r="N88" s="1" t="s">
        <v>127</v>
      </c>
      <c r="O88" s="1" t="s">
        <v>127</v>
      </c>
      <c r="P88" s="1" t="s">
        <v>127</v>
      </c>
      <c r="Q88" s="1" t="s">
        <v>127</v>
      </c>
      <c r="R88" s="1" t="s">
        <v>127</v>
      </c>
      <c r="S88" s="1" t="s">
        <v>18</v>
      </c>
      <c r="T88" s="1" t="s">
        <v>19</v>
      </c>
      <c r="U88" s="1" t="s">
        <v>127</v>
      </c>
      <c r="V88" s="1" t="s">
        <v>127</v>
      </c>
      <c r="W88" s="1" t="s">
        <v>22</v>
      </c>
      <c r="X88" s="1" t="s">
        <v>127</v>
      </c>
      <c r="Y88" s="1" t="s">
        <v>127</v>
      </c>
      <c r="Z88" s="1" t="s">
        <v>127</v>
      </c>
      <c r="AA88" s="1" t="s">
        <v>127</v>
      </c>
      <c r="AB88" s="1" t="s">
        <v>127</v>
      </c>
      <c r="AC88" s="1" t="s">
        <v>256</v>
      </c>
      <c r="AD88" s="1" t="s">
        <v>127</v>
      </c>
      <c r="AE88" s="1" t="s">
        <v>393</v>
      </c>
      <c r="AF88" s="1" t="s">
        <v>127</v>
      </c>
      <c r="AG88" s="1" t="s">
        <v>1364</v>
      </c>
      <c r="AH88" s="1" t="s">
        <v>131</v>
      </c>
      <c r="AI88" s="1" t="s">
        <v>127</v>
      </c>
      <c r="AJ88">
        <v>30</v>
      </c>
      <c r="AK88" s="1" t="s">
        <v>127</v>
      </c>
      <c r="AL88" s="1" t="s">
        <v>133</v>
      </c>
      <c r="AM88"/>
      <c r="AN88">
        <v>1</v>
      </c>
      <c r="AO88" s="1" t="s">
        <v>127</v>
      </c>
      <c r="AP88" s="1" t="s">
        <v>127</v>
      </c>
      <c r="AQ88" s="1" t="s">
        <v>39</v>
      </c>
      <c r="AR88">
        <v>1</v>
      </c>
      <c r="AS88"/>
      <c r="AT88" s="1" t="s">
        <v>127</v>
      </c>
      <c r="AU88" s="1" t="s">
        <v>127</v>
      </c>
      <c r="AV88" s="1" t="s">
        <v>127</v>
      </c>
      <c r="AW88" s="1" t="s">
        <v>127</v>
      </c>
      <c r="AX88" s="1" t="s">
        <v>127</v>
      </c>
      <c r="AY88" s="1" t="s">
        <v>127</v>
      </c>
      <c r="AZ88" s="1" t="s">
        <v>127</v>
      </c>
      <c r="BA88" s="1" t="s">
        <v>127</v>
      </c>
      <c r="BB88" s="1" t="s">
        <v>127</v>
      </c>
      <c r="BC88" s="1" t="s">
        <v>127</v>
      </c>
      <c r="BD88" s="1" t="s">
        <v>127</v>
      </c>
      <c r="BE88" s="1" t="s">
        <v>127</v>
      </c>
      <c r="BF88" s="1" t="s">
        <v>54</v>
      </c>
      <c r="BG88" s="1" t="s">
        <v>127</v>
      </c>
      <c r="BH88" s="1" t="s">
        <v>127</v>
      </c>
      <c r="BI88" s="1" t="s">
        <v>127</v>
      </c>
      <c r="BJ88" s="1" t="s">
        <v>127</v>
      </c>
      <c r="BK88" s="1" t="s">
        <v>58</v>
      </c>
      <c r="BL88" s="1" t="s">
        <v>127</v>
      </c>
      <c r="BM88" s="1" t="s">
        <v>127</v>
      </c>
      <c r="BN88" s="1" t="s">
        <v>127</v>
      </c>
      <c r="BO88" s="1" t="s">
        <v>127</v>
      </c>
      <c r="BP88" s="1" t="s">
        <v>127</v>
      </c>
      <c r="BQ88" s="1" t="s">
        <v>127</v>
      </c>
      <c r="BR88" s="1" t="s">
        <v>127</v>
      </c>
      <c r="BS88" s="1" t="s">
        <v>127</v>
      </c>
      <c r="BT88" s="1" t="s">
        <v>127</v>
      </c>
      <c r="BU88" s="1" t="s">
        <v>394</v>
      </c>
      <c r="BV88" s="1" t="s">
        <v>127</v>
      </c>
      <c r="BW88" s="1" t="s">
        <v>127</v>
      </c>
      <c r="BX88" s="1" t="s">
        <v>127</v>
      </c>
      <c r="BY88" s="1" t="s">
        <v>71</v>
      </c>
      <c r="BZ88" s="1" t="s">
        <v>72</v>
      </c>
      <c r="CA88" s="1" t="s">
        <v>73</v>
      </c>
      <c r="CB88" s="1" t="s">
        <v>127</v>
      </c>
      <c r="CC88" s="1" t="s">
        <v>127</v>
      </c>
      <c r="CD88" s="1" t="s">
        <v>127</v>
      </c>
      <c r="CE88" s="1" t="s">
        <v>127</v>
      </c>
      <c r="CF88" s="1" t="s">
        <v>127</v>
      </c>
      <c r="CG88" s="1" t="s">
        <v>78</v>
      </c>
      <c r="CH88" s="1" t="s">
        <v>79</v>
      </c>
      <c r="CI88" s="1" t="s">
        <v>127</v>
      </c>
      <c r="CJ88" s="1" t="s">
        <v>127</v>
      </c>
      <c r="CK88" s="1" t="s">
        <v>127</v>
      </c>
      <c r="CL88" s="1" t="s">
        <v>127</v>
      </c>
      <c r="CM88" s="1" t="s">
        <v>127</v>
      </c>
      <c r="CN88" s="1" t="s">
        <v>127</v>
      </c>
      <c r="CO88" s="1" t="s">
        <v>1365</v>
      </c>
      <c r="CP88" s="1" t="s">
        <v>127</v>
      </c>
      <c r="CQ88" s="1" t="s">
        <v>127</v>
      </c>
      <c r="CR88" s="1" t="s">
        <v>127</v>
      </c>
      <c r="CS88" s="1" t="s">
        <v>127</v>
      </c>
      <c r="CT88" s="1" t="s">
        <v>90</v>
      </c>
      <c r="CU88" s="1" t="s">
        <v>127</v>
      </c>
      <c r="CV88" s="1" t="s">
        <v>127</v>
      </c>
      <c r="CW88" s="1" t="s">
        <v>93</v>
      </c>
      <c r="CX88" s="1" t="s">
        <v>127</v>
      </c>
      <c r="CY88" s="1" t="s">
        <v>127</v>
      </c>
      <c r="CZ88" s="1" t="s">
        <v>127</v>
      </c>
      <c r="DA88" s="1" t="s">
        <v>127</v>
      </c>
      <c r="DB88" s="1" t="s">
        <v>127</v>
      </c>
      <c r="DC88" s="1" t="s">
        <v>127</v>
      </c>
      <c r="DD88" s="1" t="s">
        <v>127</v>
      </c>
      <c r="DE88" s="1" t="s">
        <v>127</v>
      </c>
      <c r="DF88" s="1" t="s">
        <v>101</v>
      </c>
      <c r="DG88" s="1" t="s">
        <v>102</v>
      </c>
      <c r="DH88" s="1" t="s">
        <v>103</v>
      </c>
      <c r="DI88" s="1" t="s">
        <v>127</v>
      </c>
      <c r="DJ88" s="1" t="s">
        <v>127</v>
      </c>
      <c r="DK88" s="1" t="s">
        <v>127</v>
      </c>
      <c r="DL88" s="1" t="s">
        <v>127</v>
      </c>
      <c r="DM88" s="1" t="s">
        <v>127</v>
      </c>
      <c r="DN88" s="1" t="s">
        <v>127</v>
      </c>
      <c r="DO88" s="1" t="s">
        <v>127</v>
      </c>
      <c r="DP88" s="1" t="s">
        <v>109</v>
      </c>
      <c r="DQ88" s="1" t="s">
        <v>110</v>
      </c>
      <c r="DR88" s="1" t="s">
        <v>111</v>
      </c>
      <c r="DS88" s="1" t="s">
        <v>127</v>
      </c>
      <c r="DT88" s="1" t="s">
        <v>127</v>
      </c>
      <c r="DU88" s="1" t="s">
        <v>127</v>
      </c>
      <c r="DV88" s="1" t="s">
        <v>1366</v>
      </c>
      <c r="DW88" s="1" t="s">
        <v>1366</v>
      </c>
      <c r="DX88" s="1" t="s">
        <v>1366</v>
      </c>
      <c r="DY88" s="1" t="s">
        <v>1367</v>
      </c>
      <c r="DZ88" s="1" t="s">
        <v>1368</v>
      </c>
      <c r="EA88" s="1" t="s">
        <v>1369</v>
      </c>
      <c r="EB88" s="1" t="s">
        <v>1370</v>
      </c>
    </row>
    <row r="89" spans="1:132" x14ac:dyDescent="0.2">
      <c r="A89" s="1" t="s">
        <v>1371</v>
      </c>
      <c r="B89" s="1" t="s">
        <v>1372</v>
      </c>
      <c r="C89" s="1" t="s">
        <v>1373</v>
      </c>
      <c r="D89" s="1" t="s">
        <v>1374</v>
      </c>
      <c r="E89" s="2" t="str">
        <f>HYPERLINK("http://www.energiaeambiente.org.br","http://www.energiaeambiente.org.br")</f>
        <v>http://www.energiaeambiente.org.br</v>
      </c>
      <c r="F89" s="2" t="str">
        <f>HYPERLINK("http://","http://")</f>
        <v>http://</v>
      </c>
      <c r="G89" s="1" t="s">
        <v>185</v>
      </c>
      <c r="H89" s="1" t="s">
        <v>186</v>
      </c>
      <c r="I89" s="1" t="s">
        <v>127</v>
      </c>
      <c r="J89" s="1" t="s">
        <v>150</v>
      </c>
      <c r="K89">
        <v>2006</v>
      </c>
      <c r="L89" s="1" t="s">
        <v>1375</v>
      </c>
      <c r="M89" s="1" t="s">
        <v>127</v>
      </c>
      <c r="N89" s="1" t="s">
        <v>127</v>
      </c>
      <c r="O89" s="1" t="s">
        <v>127</v>
      </c>
      <c r="P89" s="1" t="s">
        <v>127</v>
      </c>
      <c r="Q89" s="1" t="s">
        <v>127</v>
      </c>
      <c r="R89" s="1" t="s">
        <v>17</v>
      </c>
      <c r="S89" s="1" t="s">
        <v>18</v>
      </c>
      <c r="T89" s="1" t="s">
        <v>127</v>
      </c>
      <c r="U89" s="1" t="s">
        <v>1064</v>
      </c>
      <c r="V89" s="1" t="s">
        <v>127</v>
      </c>
      <c r="W89" s="1" t="s">
        <v>22</v>
      </c>
      <c r="X89" s="1" t="s">
        <v>23</v>
      </c>
      <c r="Y89" s="1" t="s">
        <v>127</v>
      </c>
      <c r="Z89" s="1" t="s">
        <v>127</v>
      </c>
      <c r="AA89" s="1" t="s">
        <v>26</v>
      </c>
      <c r="AB89" s="1" t="s">
        <v>127</v>
      </c>
      <c r="AC89" s="1" t="s">
        <v>289</v>
      </c>
      <c r="AD89" s="1" t="s">
        <v>127</v>
      </c>
      <c r="AE89" s="1" t="s">
        <v>797</v>
      </c>
      <c r="AF89" s="1" t="s">
        <v>127</v>
      </c>
      <c r="AG89" s="1" t="s">
        <v>1376</v>
      </c>
      <c r="AH89" s="1" t="s">
        <v>131</v>
      </c>
      <c r="AI89" s="1" t="s">
        <v>127</v>
      </c>
      <c r="AJ89"/>
      <c r="AK89" s="1" t="s">
        <v>1377</v>
      </c>
      <c r="AL89" s="1" t="s">
        <v>172</v>
      </c>
      <c r="AM89">
        <v>17</v>
      </c>
      <c r="AN89">
        <v>1</v>
      </c>
      <c r="AO89" s="1" t="s">
        <v>37</v>
      </c>
      <c r="AP89" s="1" t="s">
        <v>38</v>
      </c>
      <c r="AQ89" s="1" t="s">
        <v>127</v>
      </c>
      <c r="AR89">
        <v>6</v>
      </c>
      <c r="AS89">
        <v>0</v>
      </c>
      <c r="AT89" s="1" t="s">
        <v>127</v>
      </c>
      <c r="AU89" s="1" t="s">
        <v>127</v>
      </c>
      <c r="AV89" s="1" t="s">
        <v>44</v>
      </c>
      <c r="AW89" s="1" t="s">
        <v>127</v>
      </c>
      <c r="AX89" s="1" t="s">
        <v>127</v>
      </c>
      <c r="AY89" s="1" t="s">
        <v>127</v>
      </c>
      <c r="AZ89" s="1" t="s">
        <v>127</v>
      </c>
      <c r="BA89" s="1" t="s">
        <v>127</v>
      </c>
      <c r="BB89" s="1" t="s">
        <v>127</v>
      </c>
      <c r="BC89" s="1" t="s">
        <v>127</v>
      </c>
      <c r="BD89" s="1" t="s">
        <v>127</v>
      </c>
      <c r="BE89" s="1" t="s">
        <v>127</v>
      </c>
      <c r="BF89" s="1" t="s">
        <v>127</v>
      </c>
      <c r="BG89" s="1" t="s">
        <v>127</v>
      </c>
      <c r="BH89" s="1" t="s">
        <v>55</v>
      </c>
      <c r="BI89" s="1" t="s">
        <v>56</v>
      </c>
      <c r="BJ89" s="1" t="s">
        <v>57</v>
      </c>
      <c r="BK89" s="1" t="s">
        <v>127</v>
      </c>
      <c r="BL89" s="1" t="s">
        <v>127</v>
      </c>
      <c r="BM89" s="1" t="s">
        <v>127</v>
      </c>
      <c r="BN89" s="1" t="s">
        <v>127</v>
      </c>
      <c r="BO89" s="1" t="s">
        <v>127</v>
      </c>
      <c r="BP89" s="1" t="s">
        <v>127</v>
      </c>
      <c r="BQ89" s="1" t="s">
        <v>127</v>
      </c>
      <c r="BR89" s="1" t="s">
        <v>127</v>
      </c>
      <c r="BS89" s="1" t="s">
        <v>127</v>
      </c>
      <c r="BT89" s="1" t="s">
        <v>127</v>
      </c>
      <c r="BU89" s="1" t="s">
        <v>127</v>
      </c>
      <c r="BV89" s="1" t="s">
        <v>127</v>
      </c>
      <c r="BW89" s="1" t="s">
        <v>127</v>
      </c>
      <c r="BX89" s="1" t="s">
        <v>127</v>
      </c>
      <c r="BY89" s="1" t="s">
        <v>127</v>
      </c>
      <c r="BZ89" s="1" t="s">
        <v>72</v>
      </c>
      <c r="CA89" s="1" t="s">
        <v>127</v>
      </c>
      <c r="CB89" s="1" t="s">
        <v>74</v>
      </c>
      <c r="CC89" s="1" t="s">
        <v>127</v>
      </c>
      <c r="CD89" s="1" t="s">
        <v>127</v>
      </c>
      <c r="CE89" s="1" t="s">
        <v>127</v>
      </c>
      <c r="CF89" s="1" t="s">
        <v>127</v>
      </c>
      <c r="CG89" s="1" t="s">
        <v>127</v>
      </c>
      <c r="CH89" s="1" t="s">
        <v>127</v>
      </c>
      <c r="CI89" s="1" t="s">
        <v>127</v>
      </c>
      <c r="CJ89" s="1" t="s">
        <v>81</v>
      </c>
      <c r="CK89" s="1" t="s">
        <v>127</v>
      </c>
      <c r="CL89" s="1" t="s">
        <v>83</v>
      </c>
      <c r="CM89" s="1" t="s">
        <v>127</v>
      </c>
      <c r="CN89" s="1" t="s">
        <v>127</v>
      </c>
      <c r="CO89" s="1" t="s">
        <v>1378</v>
      </c>
      <c r="CP89" s="1" t="s">
        <v>1379</v>
      </c>
      <c r="CQ89" s="1" t="s">
        <v>87</v>
      </c>
      <c r="CR89" s="1" t="s">
        <v>88</v>
      </c>
      <c r="CS89" s="1" t="s">
        <v>127</v>
      </c>
      <c r="CT89" s="1" t="s">
        <v>90</v>
      </c>
      <c r="CU89" s="1" t="s">
        <v>127</v>
      </c>
      <c r="CV89" s="1" t="s">
        <v>127</v>
      </c>
      <c r="CW89" s="1" t="s">
        <v>127</v>
      </c>
      <c r="CX89" s="1" t="s">
        <v>127</v>
      </c>
      <c r="CY89" s="1" t="s">
        <v>127</v>
      </c>
      <c r="CZ89" s="1" t="s">
        <v>96</v>
      </c>
      <c r="DA89" s="1" t="s">
        <v>127</v>
      </c>
      <c r="DB89" s="1" t="s">
        <v>127</v>
      </c>
      <c r="DC89" s="1" t="s">
        <v>127</v>
      </c>
      <c r="DD89" s="1" t="s">
        <v>99</v>
      </c>
      <c r="DE89" s="1" t="s">
        <v>100</v>
      </c>
      <c r="DF89" s="1" t="s">
        <v>127</v>
      </c>
      <c r="DG89" s="1" t="s">
        <v>102</v>
      </c>
      <c r="DH89" s="1" t="s">
        <v>127</v>
      </c>
      <c r="DI89" s="1" t="s">
        <v>104</v>
      </c>
      <c r="DJ89" s="1" t="s">
        <v>105</v>
      </c>
      <c r="DK89" s="1" t="s">
        <v>127</v>
      </c>
      <c r="DL89" s="1" t="s">
        <v>127</v>
      </c>
      <c r="DM89" s="1" t="s">
        <v>127</v>
      </c>
      <c r="DN89" s="1" t="s">
        <v>127</v>
      </c>
      <c r="DO89" s="1" t="s">
        <v>108</v>
      </c>
      <c r="DP89" s="1" t="s">
        <v>109</v>
      </c>
      <c r="DQ89" s="1" t="s">
        <v>127</v>
      </c>
      <c r="DR89" s="1" t="s">
        <v>127</v>
      </c>
      <c r="DS89" s="1" t="s">
        <v>112</v>
      </c>
      <c r="DT89" s="1" t="s">
        <v>127</v>
      </c>
      <c r="DU89" s="1" t="s">
        <v>127</v>
      </c>
      <c r="DV89" s="1" t="s">
        <v>1380</v>
      </c>
      <c r="DW89" s="1" t="s">
        <v>1381</v>
      </c>
      <c r="DX89" s="1" t="s">
        <v>127</v>
      </c>
      <c r="DY89" s="1" t="s">
        <v>127</v>
      </c>
      <c r="DZ89" s="1" t="s">
        <v>1382</v>
      </c>
      <c r="EA89" s="1" t="s">
        <v>1383</v>
      </c>
      <c r="EB89" s="1" t="s">
        <v>1384</v>
      </c>
    </row>
    <row r="90" spans="1:132" x14ac:dyDescent="0.2">
      <c r="A90" s="1" t="s">
        <v>1385</v>
      </c>
      <c r="B90" s="1" t="s">
        <v>1386</v>
      </c>
      <c r="C90" s="1" t="s">
        <v>1387</v>
      </c>
      <c r="D90" s="1" t="s">
        <v>1388</v>
      </c>
      <c r="E90" s="2" t="str">
        <f>HYPERLINK("http://","http://")</f>
        <v>http://</v>
      </c>
      <c r="F90" s="2" t="str">
        <f>HYPERLINK("http://www.facebook.com/cidadeeprabrincar/","http://www.facebook.com/cidadeeprabrincar/")</f>
        <v>http://www.facebook.com/cidadeeprabrincar/</v>
      </c>
      <c r="G90" s="1" t="s">
        <v>185</v>
      </c>
      <c r="H90" s="1" t="s">
        <v>186</v>
      </c>
      <c r="I90" s="1" t="s">
        <v>127</v>
      </c>
      <c r="J90" s="1" t="s">
        <v>150</v>
      </c>
      <c r="K90">
        <v>2016</v>
      </c>
      <c r="L90" s="1" t="s">
        <v>1389</v>
      </c>
      <c r="M90" s="1" t="s">
        <v>12</v>
      </c>
      <c r="N90" s="1" t="s">
        <v>13</v>
      </c>
      <c r="O90" s="1" t="s">
        <v>127</v>
      </c>
      <c r="P90" s="1" t="s">
        <v>127</v>
      </c>
      <c r="Q90" s="1" t="s">
        <v>127</v>
      </c>
      <c r="R90" s="1" t="s">
        <v>127</v>
      </c>
      <c r="S90" s="1" t="s">
        <v>127</v>
      </c>
      <c r="T90" s="1" t="s">
        <v>19</v>
      </c>
      <c r="U90" s="1" t="s">
        <v>127</v>
      </c>
      <c r="V90" s="1" t="s">
        <v>21</v>
      </c>
      <c r="W90" s="1" t="s">
        <v>22</v>
      </c>
      <c r="X90" s="1" t="s">
        <v>127</v>
      </c>
      <c r="Y90" s="1" t="s">
        <v>127</v>
      </c>
      <c r="Z90" s="1" t="s">
        <v>127</v>
      </c>
      <c r="AA90" s="1" t="s">
        <v>127</v>
      </c>
      <c r="AB90" s="1" t="s">
        <v>127</v>
      </c>
      <c r="AC90" s="1" t="s">
        <v>127</v>
      </c>
      <c r="AD90" s="1" t="s">
        <v>1390</v>
      </c>
      <c r="AE90" s="1" t="s">
        <v>393</v>
      </c>
      <c r="AF90" s="1" t="s">
        <v>127</v>
      </c>
      <c r="AG90" s="1" t="s">
        <v>1386</v>
      </c>
      <c r="AH90" s="1" t="s">
        <v>203</v>
      </c>
      <c r="AI90" s="1" t="s">
        <v>127</v>
      </c>
      <c r="AJ90">
        <v>24</v>
      </c>
      <c r="AK90" s="1" t="s">
        <v>1391</v>
      </c>
      <c r="AL90" s="1" t="s">
        <v>133</v>
      </c>
      <c r="AM90"/>
      <c r="AN90"/>
      <c r="AO90" s="1" t="s">
        <v>127</v>
      </c>
      <c r="AP90" s="1" t="s">
        <v>127</v>
      </c>
      <c r="AQ90" s="1" t="s">
        <v>127</v>
      </c>
      <c r="AR90"/>
      <c r="AS90"/>
      <c r="AT90" s="1" t="s">
        <v>127</v>
      </c>
      <c r="AU90" s="1" t="s">
        <v>127</v>
      </c>
      <c r="AV90" s="1" t="s">
        <v>127</v>
      </c>
      <c r="AW90" s="1" t="s">
        <v>127</v>
      </c>
      <c r="AX90" s="1" t="s">
        <v>127</v>
      </c>
      <c r="AY90" s="1" t="s">
        <v>127</v>
      </c>
      <c r="AZ90" s="1" t="s">
        <v>127</v>
      </c>
      <c r="BA90" s="1" t="s">
        <v>127</v>
      </c>
      <c r="BB90" s="1" t="s">
        <v>127</v>
      </c>
      <c r="BC90" s="1" t="s">
        <v>127</v>
      </c>
      <c r="BD90" s="1" t="s">
        <v>127</v>
      </c>
      <c r="BE90" s="1" t="s">
        <v>127</v>
      </c>
      <c r="BF90" s="1" t="s">
        <v>54</v>
      </c>
      <c r="BG90" s="1" t="s">
        <v>127</v>
      </c>
      <c r="BH90" s="1" t="s">
        <v>127</v>
      </c>
      <c r="BI90" s="1" t="s">
        <v>127</v>
      </c>
      <c r="BJ90" s="1" t="s">
        <v>127</v>
      </c>
      <c r="BK90" s="1" t="s">
        <v>58</v>
      </c>
      <c r="BL90" s="1" t="s">
        <v>127</v>
      </c>
      <c r="BM90" s="1" t="s">
        <v>127</v>
      </c>
      <c r="BN90" s="1" t="s">
        <v>127</v>
      </c>
      <c r="BO90" s="1" t="s">
        <v>127</v>
      </c>
      <c r="BP90" s="1" t="s">
        <v>127</v>
      </c>
      <c r="BQ90" s="1" t="s">
        <v>127</v>
      </c>
      <c r="BR90" s="1" t="s">
        <v>127</v>
      </c>
      <c r="BS90" s="1" t="s">
        <v>127</v>
      </c>
      <c r="BT90" s="1" t="s">
        <v>67</v>
      </c>
      <c r="BU90" s="1" t="s">
        <v>134</v>
      </c>
      <c r="BV90" s="1" t="s">
        <v>127</v>
      </c>
      <c r="BW90" s="1" t="s">
        <v>127</v>
      </c>
      <c r="BX90" s="1" t="s">
        <v>127</v>
      </c>
      <c r="BY90" s="1" t="s">
        <v>71</v>
      </c>
      <c r="BZ90" s="1" t="s">
        <v>127</v>
      </c>
      <c r="CA90" s="1" t="s">
        <v>127</v>
      </c>
      <c r="CB90" s="1" t="s">
        <v>127</v>
      </c>
      <c r="CC90" s="1" t="s">
        <v>127</v>
      </c>
      <c r="CD90" s="1" t="s">
        <v>127</v>
      </c>
      <c r="CE90" s="1" t="s">
        <v>77</v>
      </c>
      <c r="CF90" s="1" t="s">
        <v>127</v>
      </c>
      <c r="CG90" s="1" t="s">
        <v>78</v>
      </c>
      <c r="CH90" s="1" t="s">
        <v>79</v>
      </c>
      <c r="CI90" s="1" t="s">
        <v>80</v>
      </c>
      <c r="CJ90" s="1" t="s">
        <v>127</v>
      </c>
      <c r="CK90" s="1" t="s">
        <v>127</v>
      </c>
      <c r="CL90" s="1" t="s">
        <v>127</v>
      </c>
      <c r="CM90" s="1" t="s">
        <v>127</v>
      </c>
      <c r="CN90" s="1" t="s">
        <v>127</v>
      </c>
      <c r="CO90" s="1" t="s">
        <v>127</v>
      </c>
      <c r="CP90" s="1" t="s">
        <v>127</v>
      </c>
      <c r="CQ90" s="1" t="s">
        <v>127</v>
      </c>
      <c r="CR90" s="1" t="s">
        <v>127</v>
      </c>
      <c r="CS90" s="1" t="s">
        <v>127</v>
      </c>
      <c r="CT90" s="1" t="s">
        <v>127</v>
      </c>
      <c r="CU90" s="1" t="s">
        <v>127</v>
      </c>
      <c r="CV90" s="1" t="s">
        <v>127</v>
      </c>
      <c r="CW90" s="1" t="s">
        <v>127</v>
      </c>
      <c r="CX90" s="1" t="s">
        <v>127</v>
      </c>
      <c r="CY90" s="1" t="s">
        <v>127</v>
      </c>
      <c r="CZ90" s="1" t="s">
        <v>127</v>
      </c>
      <c r="DA90" s="1" t="s">
        <v>127</v>
      </c>
      <c r="DB90" s="1" t="s">
        <v>127</v>
      </c>
      <c r="DC90" s="1" t="s">
        <v>98</v>
      </c>
      <c r="DD90" s="1" t="s">
        <v>127</v>
      </c>
      <c r="DE90" s="1" t="s">
        <v>127</v>
      </c>
      <c r="DF90" s="1" t="s">
        <v>127</v>
      </c>
      <c r="DG90" s="1" t="s">
        <v>127</v>
      </c>
      <c r="DH90" s="1" t="s">
        <v>103</v>
      </c>
      <c r="DI90" s="1" t="s">
        <v>127</v>
      </c>
      <c r="DJ90" s="1" t="s">
        <v>105</v>
      </c>
      <c r="DK90" s="1" t="s">
        <v>127</v>
      </c>
      <c r="DL90" s="1" t="s">
        <v>127</v>
      </c>
      <c r="DM90" s="1" t="s">
        <v>127</v>
      </c>
      <c r="DN90" s="1" t="s">
        <v>127</v>
      </c>
      <c r="DO90" s="1" t="s">
        <v>127</v>
      </c>
      <c r="DP90" s="1" t="s">
        <v>109</v>
      </c>
      <c r="DQ90" s="1" t="s">
        <v>127</v>
      </c>
      <c r="DR90" s="1" t="s">
        <v>127</v>
      </c>
      <c r="DS90" s="1" t="s">
        <v>127</v>
      </c>
      <c r="DT90" s="1" t="s">
        <v>127</v>
      </c>
      <c r="DU90" s="1" t="s">
        <v>127</v>
      </c>
      <c r="DV90" s="1" t="s">
        <v>1392</v>
      </c>
      <c r="DW90" s="1" t="s">
        <v>127</v>
      </c>
      <c r="DX90" s="1" t="s">
        <v>127</v>
      </c>
      <c r="DY90" s="1" t="s">
        <v>127</v>
      </c>
      <c r="DZ90" s="1" t="s">
        <v>1393</v>
      </c>
      <c r="EA90" s="1" t="s">
        <v>1394</v>
      </c>
      <c r="EB90" s="1" t="s">
        <v>1395</v>
      </c>
    </row>
    <row r="91" spans="1:132" x14ac:dyDescent="0.2">
      <c r="A91" s="1" t="s">
        <v>1396</v>
      </c>
      <c r="B91" s="1" t="s">
        <v>1397</v>
      </c>
      <c r="C91" s="1" t="s">
        <v>1398</v>
      </c>
      <c r="D91" s="1" t="s">
        <v>1399</v>
      </c>
      <c r="E91" s="2" t="str">
        <f>HYPERLINK("http://","http://")</f>
        <v>http://</v>
      </c>
      <c r="F91" s="2" t="str">
        <f>HYPERLINK("https://www.facebook.com/qualificacalcada/","https://www.facebook.com/qualificacalcada/")</f>
        <v>https://www.facebook.com/qualificacalcada/</v>
      </c>
      <c r="G91" s="1" t="s">
        <v>125</v>
      </c>
      <c r="H91" s="1" t="s">
        <v>199</v>
      </c>
      <c r="I91" s="1" t="s">
        <v>127</v>
      </c>
      <c r="J91" s="1" t="s">
        <v>187</v>
      </c>
      <c r="K91">
        <v>2016</v>
      </c>
      <c r="L91" s="1" t="s">
        <v>1400</v>
      </c>
      <c r="M91" s="1" t="s">
        <v>12</v>
      </c>
      <c r="N91" s="1" t="s">
        <v>127</v>
      </c>
      <c r="O91" s="1" t="s">
        <v>127</v>
      </c>
      <c r="P91" s="1" t="s">
        <v>127</v>
      </c>
      <c r="Q91" s="1" t="s">
        <v>127</v>
      </c>
      <c r="R91" s="1" t="s">
        <v>127</v>
      </c>
      <c r="S91" s="1" t="s">
        <v>18</v>
      </c>
      <c r="T91" s="1" t="s">
        <v>19</v>
      </c>
      <c r="U91" s="1" t="s">
        <v>127</v>
      </c>
      <c r="V91" s="1" t="s">
        <v>21</v>
      </c>
      <c r="W91" s="1" t="s">
        <v>22</v>
      </c>
      <c r="X91" s="1" t="s">
        <v>127</v>
      </c>
      <c r="Y91" s="1" t="s">
        <v>127</v>
      </c>
      <c r="Z91" s="1" t="s">
        <v>127</v>
      </c>
      <c r="AA91" s="1" t="s">
        <v>127</v>
      </c>
      <c r="AB91" s="1" t="s">
        <v>127</v>
      </c>
      <c r="AC91" s="1" t="s">
        <v>127</v>
      </c>
      <c r="AD91" s="1" t="s">
        <v>1401</v>
      </c>
      <c r="AE91" s="1" t="s">
        <v>393</v>
      </c>
      <c r="AF91" s="1" t="s">
        <v>127</v>
      </c>
      <c r="AG91" s="1" t="s">
        <v>1402</v>
      </c>
      <c r="AH91" s="1" t="s">
        <v>203</v>
      </c>
      <c r="AI91" s="1" t="s">
        <v>127</v>
      </c>
      <c r="AJ91">
        <v>28</v>
      </c>
      <c r="AK91" s="1" t="s">
        <v>1403</v>
      </c>
      <c r="AL91" s="1" t="s">
        <v>133</v>
      </c>
      <c r="AM91">
        <v>0</v>
      </c>
      <c r="AN91">
        <v>3</v>
      </c>
      <c r="AO91" s="1" t="s">
        <v>127</v>
      </c>
      <c r="AP91" s="1" t="s">
        <v>127</v>
      </c>
      <c r="AQ91" s="1" t="s">
        <v>39</v>
      </c>
      <c r="AR91">
        <v>0</v>
      </c>
      <c r="AS91">
        <v>3</v>
      </c>
      <c r="AT91" s="1" t="s">
        <v>127</v>
      </c>
      <c r="AU91" s="1" t="s">
        <v>127</v>
      </c>
      <c r="AV91" s="1" t="s">
        <v>127</v>
      </c>
      <c r="AW91" s="1" t="s">
        <v>127</v>
      </c>
      <c r="AX91" s="1" t="s">
        <v>127</v>
      </c>
      <c r="AY91" s="1" t="s">
        <v>127</v>
      </c>
      <c r="AZ91" s="1" t="s">
        <v>127</v>
      </c>
      <c r="BA91" s="1" t="s">
        <v>127</v>
      </c>
      <c r="BB91" s="1" t="s">
        <v>127</v>
      </c>
      <c r="BC91" s="1" t="s">
        <v>127</v>
      </c>
      <c r="BD91" s="1" t="s">
        <v>127</v>
      </c>
      <c r="BE91" s="1" t="s">
        <v>127</v>
      </c>
      <c r="BF91" s="1" t="s">
        <v>54</v>
      </c>
      <c r="BG91" s="1" t="s">
        <v>127</v>
      </c>
      <c r="BH91" s="1" t="s">
        <v>127</v>
      </c>
      <c r="BI91" s="1" t="s">
        <v>127</v>
      </c>
      <c r="BJ91" s="1" t="s">
        <v>57</v>
      </c>
      <c r="BK91" s="1" t="s">
        <v>58</v>
      </c>
      <c r="BL91" s="1" t="s">
        <v>59</v>
      </c>
      <c r="BM91" s="1" t="s">
        <v>127</v>
      </c>
      <c r="BN91" s="1" t="s">
        <v>127</v>
      </c>
      <c r="BO91" s="1" t="s">
        <v>127</v>
      </c>
      <c r="BP91" s="1" t="s">
        <v>127</v>
      </c>
      <c r="BQ91" s="1" t="s">
        <v>127</v>
      </c>
      <c r="BR91" s="1" t="s">
        <v>127</v>
      </c>
      <c r="BS91" s="1" t="s">
        <v>127</v>
      </c>
      <c r="BT91" s="1" t="s">
        <v>127</v>
      </c>
      <c r="BU91" s="1" t="s">
        <v>1404</v>
      </c>
      <c r="BV91" s="1" t="s">
        <v>68</v>
      </c>
      <c r="BW91" s="1" t="s">
        <v>127</v>
      </c>
      <c r="BX91" s="1" t="s">
        <v>127</v>
      </c>
      <c r="BY91" s="1" t="s">
        <v>71</v>
      </c>
      <c r="BZ91" s="1" t="s">
        <v>127</v>
      </c>
      <c r="CA91" s="1" t="s">
        <v>127</v>
      </c>
      <c r="CB91" s="1" t="s">
        <v>127</v>
      </c>
      <c r="CC91" s="1" t="s">
        <v>127</v>
      </c>
      <c r="CD91" s="1" t="s">
        <v>127</v>
      </c>
      <c r="CE91" s="1" t="s">
        <v>127</v>
      </c>
      <c r="CF91" s="1" t="s">
        <v>127</v>
      </c>
      <c r="CG91" s="1" t="s">
        <v>78</v>
      </c>
      <c r="CH91" s="1" t="s">
        <v>79</v>
      </c>
      <c r="CI91" s="1" t="s">
        <v>80</v>
      </c>
      <c r="CJ91" s="1" t="s">
        <v>127</v>
      </c>
      <c r="CK91" s="1" t="s">
        <v>82</v>
      </c>
      <c r="CL91" s="1" t="s">
        <v>83</v>
      </c>
      <c r="CM91" s="1" t="s">
        <v>84</v>
      </c>
      <c r="CN91" s="1" t="s">
        <v>127</v>
      </c>
      <c r="CO91" s="1" t="s">
        <v>1405</v>
      </c>
      <c r="CP91" s="1" t="s">
        <v>1406</v>
      </c>
      <c r="CQ91" s="1" t="s">
        <v>127</v>
      </c>
      <c r="CR91" s="1" t="s">
        <v>127</v>
      </c>
      <c r="CS91" s="1" t="s">
        <v>89</v>
      </c>
      <c r="CT91" s="1" t="s">
        <v>127</v>
      </c>
      <c r="CU91" s="1" t="s">
        <v>127</v>
      </c>
      <c r="CV91" s="1" t="s">
        <v>92</v>
      </c>
      <c r="CW91" s="1" t="s">
        <v>127</v>
      </c>
      <c r="CX91" s="1" t="s">
        <v>127</v>
      </c>
      <c r="CY91" s="1" t="s">
        <v>127</v>
      </c>
      <c r="CZ91" s="1" t="s">
        <v>127</v>
      </c>
      <c r="DA91" s="1" t="s">
        <v>127</v>
      </c>
      <c r="DB91" s="1" t="s">
        <v>1407</v>
      </c>
      <c r="DC91" s="1" t="s">
        <v>98</v>
      </c>
      <c r="DD91" s="1" t="s">
        <v>99</v>
      </c>
      <c r="DE91" s="1" t="s">
        <v>127</v>
      </c>
      <c r="DF91" s="1" t="s">
        <v>101</v>
      </c>
      <c r="DG91" s="1" t="s">
        <v>102</v>
      </c>
      <c r="DH91" s="1" t="s">
        <v>103</v>
      </c>
      <c r="DI91" s="1" t="s">
        <v>127</v>
      </c>
      <c r="DJ91" s="1" t="s">
        <v>105</v>
      </c>
      <c r="DK91" s="1" t="s">
        <v>127</v>
      </c>
      <c r="DL91" s="1" t="s">
        <v>127</v>
      </c>
      <c r="DM91" s="1" t="s">
        <v>127</v>
      </c>
      <c r="DN91" s="1" t="s">
        <v>127</v>
      </c>
      <c r="DO91" s="1" t="s">
        <v>127</v>
      </c>
      <c r="DP91" s="1" t="s">
        <v>127</v>
      </c>
      <c r="DQ91" s="1" t="s">
        <v>127</v>
      </c>
      <c r="DR91" s="1" t="s">
        <v>127</v>
      </c>
      <c r="DS91" s="1" t="s">
        <v>127</v>
      </c>
      <c r="DT91" s="1" t="s">
        <v>113</v>
      </c>
      <c r="DU91" s="1" t="s">
        <v>127</v>
      </c>
      <c r="DV91" s="1" t="s">
        <v>1408</v>
      </c>
      <c r="DW91" s="1" t="s">
        <v>1409</v>
      </c>
      <c r="DX91" s="1" t="s">
        <v>1410</v>
      </c>
      <c r="DY91" s="1" t="s">
        <v>1411</v>
      </c>
      <c r="DZ91" s="1" t="s">
        <v>1412</v>
      </c>
      <c r="EA91" s="1" t="s">
        <v>1413</v>
      </c>
      <c r="EB91" s="1" t="s">
        <v>1414</v>
      </c>
    </row>
    <row r="92" spans="1:132" x14ac:dyDescent="0.2">
      <c r="A92" s="1" t="s">
        <v>1415</v>
      </c>
      <c r="B92" s="1" t="s">
        <v>1416</v>
      </c>
      <c r="C92" s="1" t="s">
        <v>1417</v>
      </c>
      <c r="D92" s="1" t="s">
        <v>1418</v>
      </c>
      <c r="E92" s="2" t="str">
        <f>HYPERLINK("http://www.expurgacao.art.br","http://www.expurgacao.art.br")</f>
        <v>http://www.expurgacao.art.br</v>
      </c>
      <c r="F92" s="2" t="str">
        <f>HYPERLINK("https://www.facebook.com/expurgacao/","https://www.facebook.com/expurgacao/")</f>
        <v>https://www.facebook.com/expurgacao/</v>
      </c>
      <c r="G92" s="1" t="s">
        <v>1419</v>
      </c>
      <c r="H92" s="1" t="s">
        <v>1420</v>
      </c>
      <c r="I92" s="1" t="s">
        <v>127</v>
      </c>
      <c r="J92" s="1" t="s">
        <v>150</v>
      </c>
      <c r="K92">
        <v>2007</v>
      </c>
      <c r="L92" s="1" t="s">
        <v>1421</v>
      </c>
      <c r="M92" s="1" t="s">
        <v>127</v>
      </c>
      <c r="N92" s="1" t="s">
        <v>127</v>
      </c>
      <c r="O92" s="1" t="s">
        <v>127</v>
      </c>
      <c r="P92" s="1" t="s">
        <v>127</v>
      </c>
      <c r="Q92" s="1" t="s">
        <v>127</v>
      </c>
      <c r="R92" s="1" t="s">
        <v>127</v>
      </c>
      <c r="S92" s="1" t="s">
        <v>127</v>
      </c>
      <c r="T92" s="1" t="s">
        <v>127</v>
      </c>
      <c r="U92" s="1" t="s">
        <v>1422</v>
      </c>
      <c r="V92" s="1" t="s">
        <v>127</v>
      </c>
      <c r="W92" s="1" t="s">
        <v>22</v>
      </c>
      <c r="X92" s="1" t="s">
        <v>127</v>
      </c>
      <c r="Y92" s="1" t="s">
        <v>24</v>
      </c>
      <c r="Z92" s="1" t="s">
        <v>127</v>
      </c>
      <c r="AA92" s="1" t="s">
        <v>26</v>
      </c>
      <c r="AB92" s="1" t="s">
        <v>127</v>
      </c>
      <c r="AC92" s="1" t="s">
        <v>272</v>
      </c>
      <c r="AD92" s="1" t="s">
        <v>127</v>
      </c>
      <c r="AE92" s="1" t="s">
        <v>188</v>
      </c>
      <c r="AF92" s="1" t="s">
        <v>127</v>
      </c>
      <c r="AG92" s="1" t="s">
        <v>1416</v>
      </c>
      <c r="AH92" s="1" t="s">
        <v>203</v>
      </c>
      <c r="AI92" s="1" t="s">
        <v>127</v>
      </c>
      <c r="AJ92">
        <v>31</v>
      </c>
      <c r="AK92" s="1" t="s">
        <v>1423</v>
      </c>
      <c r="AL92" s="1" t="s">
        <v>172</v>
      </c>
      <c r="AM92">
        <v>8</v>
      </c>
      <c r="AN92">
        <v>0</v>
      </c>
      <c r="AO92" s="1" t="s">
        <v>127</v>
      </c>
      <c r="AP92" s="1" t="s">
        <v>38</v>
      </c>
      <c r="AQ92" s="1" t="s">
        <v>127</v>
      </c>
      <c r="AR92">
        <v>20</v>
      </c>
      <c r="AS92">
        <v>10</v>
      </c>
      <c r="AT92" s="1" t="s">
        <v>127</v>
      </c>
      <c r="AU92" s="1" t="s">
        <v>127</v>
      </c>
      <c r="AV92" s="1" t="s">
        <v>127</v>
      </c>
      <c r="AW92" s="1" t="s">
        <v>127</v>
      </c>
      <c r="AX92" s="1" t="s">
        <v>46</v>
      </c>
      <c r="AY92" s="1" t="s">
        <v>127</v>
      </c>
      <c r="AZ92" s="1" t="s">
        <v>127</v>
      </c>
      <c r="BA92" s="1" t="s">
        <v>127</v>
      </c>
      <c r="BB92" s="1" t="s">
        <v>50</v>
      </c>
      <c r="BC92" s="1" t="s">
        <v>51</v>
      </c>
      <c r="BD92" s="1" t="s">
        <v>127</v>
      </c>
      <c r="BE92" s="1" t="s">
        <v>127</v>
      </c>
      <c r="BF92" s="1" t="s">
        <v>127</v>
      </c>
      <c r="BG92" s="1" t="s">
        <v>127</v>
      </c>
      <c r="BH92" s="1" t="s">
        <v>55</v>
      </c>
      <c r="BI92" s="1" t="s">
        <v>127</v>
      </c>
      <c r="BJ92" s="1" t="s">
        <v>127</v>
      </c>
      <c r="BK92" s="1" t="s">
        <v>58</v>
      </c>
      <c r="BL92" s="1" t="s">
        <v>127</v>
      </c>
      <c r="BM92" s="1" t="s">
        <v>127</v>
      </c>
      <c r="BN92" s="1" t="s">
        <v>127</v>
      </c>
      <c r="BO92" s="1" t="s">
        <v>127</v>
      </c>
      <c r="BP92" s="1" t="s">
        <v>127</v>
      </c>
      <c r="BQ92" s="1" t="s">
        <v>64</v>
      </c>
      <c r="BR92" s="1" t="s">
        <v>127</v>
      </c>
      <c r="BS92" s="1" t="s">
        <v>127</v>
      </c>
      <c r="BT92" s="1" t="s">
        <v>67</v>
      </c>
      <c r="BU92" s="1" t="s">
        <v>127</v>
      </c>
      <c r="BV92" s="1" t="s">
        <v>127</v>
      </c>
      <c r="BW92" s="1" t="s">
        <v>127</v>
      </c>
      <c r="BX92" s="1" t="s">
        <v>70</v>
      </c>
      <c r="BY92" s="1" t="s">
        <v>71</v>
      </c>
      <c r="BZ92" s="1" t="s">
        <v>72</v>
      </c>
      <c r="CA92" s="1" t="s">
        <v>127</v>
      </c>
      <c r="CB92" s="1" t="s">
        <v>127</v>
      </c>
      <c r="CC92" s="1" t="s">
        <v>127</v>
      </c>
      <c r="CD92" s="1" t="s">
        <v>127</v>
      </c>
      <c r="CE92" s="1" t="s">
        <v>127</v>
      </c>
      <c r="CF92" s="1" t="s">
        <v>127</v>
      </c>
      <c r="CG92" s="1" t="s">
        <v>127</v>
      </c>
      <c r="CH92" s="1" t="s">
        <v>79</v>
      </c>
      <c r="CI92" s="1" t="s">
        <v>80</v>
      </c>
      <c r="CJ92" s="1" t="s">
        <v>81</v>
      </c>
      <c r="CK92" s="1" t="s">
        <v>127</v>
      </c>
      <c r="CL92" s="1" t="s">
        <v>127</v>
      </c>
      <c r="CM92" s="1" t="s">
        <v>127</v>
      </c>
      <c r="CN92" s="1" t="s">
        <v>127</v>
      </c>
      <c r="CO92" s="1" t="s">
        <v>1424</v>
      </c>
      <c r="CP92" s="1" t="s">
        <v>1425</v>
      </c>
      <c r="CQ92" s="1" t="s">
        <v>87</v>
      </c>
      <c r="CR92" s="1" t="s">
        <v>127</v>
      </c>
      <c r="CS92" s="1" t="s">
        <v>89</v>
      </c>
      <c r="CT92" s="1" t="s">
        <v>127</v>
      </c>
      <c r="CU92" s="1" t="s">
        <v>127</v>
      </c>
      <c r="CV92" s="1" t="s">
        <v>127</v>
      </c>
      <c r="CW92" s="1" t="s">
        <v>127</v>
      </c>
      <c r="CX92" s="1" t="s">
        <v>127</v>
      </c>
      <c r="CY92" s="1" t="s">
        <v>127</v>
      </c>
      <c r="CZ92" s="1" t="s">
        <v>127</v>
      </c>
      <c r="DA92" s="1" t="s">
        <v>97</v>
      </c>
      <c r="DB92" s="1" t="s">
        <v>127</v>
      </c>
      <c r="DC92" s="1" t="s">
        <v>127</v>
      </c>
      <c r="DD92" s="1" t="s">
        <v>127</v>
      </c>
      <c r="DE92" s="1" t="s">
        <v>127</v>
      </c>
      <c r="DF92" s="1" t="s">
        <v>101</v>
      </c>
      <c r="DG92" s="1" t="s">
        <v>102</v>
      </c>
      <c r="DH92" s="1" t="s">
        <v>103</v>
      </c>
      <c r="DI92" s="1" t="s">
        <v>127</v>
      </c>
      <c r="DJ92" s="1" t="s">
        <v>105</v>
      </c>
      <c r="DK92" s="1" t="s">
        <v>127</v>
      </c>
      <c r="DL92" s="1" t="s">
        <v>106</v>
      </c>
      <c r="DM92" s="1" t="s">
        <v>107</v>
      </c>
      <c r="DN92" s="1" t="s">
        <v>88</v>
      </c>
      <c r="DO92" s="1" t="s">
        <v>108</v>
      </c>
      <c r="DP92" s="1" t="s">
        <v>109</v>
      </c>
      <c r="DQ92" s="1" t="s">
        <v>110</v>
      </c>
      <c r="DR92" s="1" t="s">
        <v>127</v>
      </c>
      <c r="DS92" s="1" t="s">
        <v>127</v>
      </c>
      <c r="DT92" s="1" t="s">
        <v>127</v>
      </c>
      <c r="DU92" s="1" t="s">
        <v>127</v>
      </c>
      <c r="DV92" s="1" t="s">
        <v>1426</v>
      </c>
      <c r="DW92" s="1" t="s">
        <v>1427</v>
      </c>
      <c r="DX92" s="1" t="s">
        <v>1428</v>
      </c>
      <c r="DY92" s="1" t="s">
        <v>1429</v>
      </c>
      <c r="DZ92" s="1" t="s">
        <v>1430</v>
      </c>
      <c r="EA92" s="1" t="s">
        <v>1431</v>
      </c>
      <c r="EB92" s="1" t="s">
        <v>1432</v>
      </c>
    </row>
    <row r="93" spans="1:132" x14ac:dyDescent="0.2">
      <c r="A93" s="1" t="s">
        <v>1433</v>
      </c>
      <c r="B93" s="1" t="s">
        <v>1434</v>
      </c>
      <c r="C93" s="1" t="s">
        <v>591</v>
      </c>
      <c r="D93" s="1" t="s">
        <v>1435</v>
      </c>
      <c r="E93" s="2" t="str">
        <f>HYPERLINK("http://www.corridaamiga.com.br","http://www.corridaamiga.com.br")</f>
        <v>http://www.corridaamiga.com.br</v>
      </c>
      <c r="F93" s="2" t="str">
        <f>HYPERLINK("http://facebook.com/Corridaamiga","http://facebook.com/Corridaamiga")</f>
        <v>http://facebook.com/Corridaamiga</v>
      </c>
      <c r="G93" s="1" t="s">
        <v>185</v>
      </c>
      <c r="H93" s="1" t="s">
        <v>186</v>
      </c>
      <c r="I93" s="1" t="s">
        <v>1436</v>
      </c>
      <c r="J93" s="1" t="s">
        <v>187</v>
      </c>
      <c r="K93">
        <v>2014</v>
      </c>
      <c r="L93" s="1" t="s">
        <v>1437</v>
      </c>
      <c r="M93" s="1" t="s">
        <v>127</v>
      </c>
      <c r="N93" s="1" t="s">
        <v>127</v>
      </c>
      <c r="O93" s="1" t="s">
        <v>127</v>
      </c>
      <c r="P93" s="1" t="s">
        <v>15</v>
      </c>
      <c r="Q93" s="1" t="s">
        <v>127</v>
      </c>
      <c r="R93" s="1" t="s">
        <v>17</v>
      </c>
      <c r="S93" s="1" t="s">
        <v>18</v>
      </c>
      <c r="T93" s="1" t="s">
        <v>19</v>
      </c>
      <c r="U93" s="1" t="s">
        <v>127</v>
      </c>
      <c r="V93" s="1" t="s">
        <v>127</v>
      </c>
      <c r="W93" s="1" t="s">
        <v>127</v>
      </c>
      <c r="X93" s="1" t="s">
        <v>127</v>
      </c>
      <c r="Y93" s="1" t="s">
        <v>127</v>
      </c>
      <c r="Z93" s="1" t="s">
        <v>127</v>
      </c>
      <c r="AA93" s="1" t="s">
        <v>26</v>
      </c>
      <c r="AB93" s="1" t="s">
        <v>27</v>
      </c>
      <c r="AC93" s="1" t="s">
        <v>289</v>
      </c>
      <c r="AD93" s="1" t="s">
        <v>127</v>
      </c>
      <c r="AE93" s="1" t="s">
        <v>289</v>
      </c>
      <c r="AF93" s="1" t="s">
        <v>127</v>
      </c>
      <c r="AG93" s="1" t="s">
        <v>1438</v>
      </c>
      <c r="AH93" s="1" t="s">
        <v>203</v>
      </c>
      <c r="AI93" s="1" t="s">
        <v>127</v>
      </c>
      <c r="AJ93">
        <v>31</v>
      </c>
      <c r="AK93" s="1" t="s">
        <v>1439</v>
      </c>
      <c r="AL93" s="1" t="s">
        <v>133</v>
      </c>
      <c r="AM93">
        <v>0</v>
      </c>
      <c r="AN93">
        <v>5</v>
      </c>
      <c r="AO93" s="1" t="s">
        <v>127</v>
      </c>
      <c r="AP93" s="1" t="s">
        <v>38</v>
      </c>
      <c r="AQ93" s="1" t="s">
        <v>39</v>
      </c>
      <c r="AR93">
        <v>2</v>
      </c>
      <c r="AS93">
        <v>250</v>
      </c>
      <c r="AT93" s="1" t="s">
        <v>127</v>
      </c>
      <c r="AU93" s="1" t="s">
        <v>127</v>
      </c>
      <c r="AV93" s="1" t="s">
        <v>44</v>
      </c>
      <c r="AW93" s="1" t="s">
        <v>127</v>
      </c>
      <c r="AX93" s="1" t="s">
        <v>127</v>
      </c>
      <c r="AY93" s="1" t="s">
        <v>127</v>
      </c>
      <c r="AZ93" s="1" t="s">
        <v>127</v>
      </c>
      <c r="BA93" s="1" t="s">
        <v>127</v>
      </c>
      <c r="BB93" s="1" t="s">
        <v>127</v>
      </c>
      <c r="BC93" s="1" t="s">
        <v>127</v>
      </c>
      <c r="BD93" s="1" t="s">
        <v>127</v>
      </c>
      <c r="BE93" s="1" t="s">
        <v>127</v>
      </c>
      <c r="BF93" s="1" t="s">
        <v>127</v>
      </c>
      <c r="BG93" s="1" t="s">
        <v>127</v>
      </c>
      <c r="BH93" s="1" t="s">
        <v>127</v>
      </c>
      <c r="BI93" s="1" t="s">
        <v>127</v>
      </c>
      <c r="BJ93" s="1" t="s">
        <v>57</v>
      </c>
      <c r="BK93" s="1" t="s">
        <v>58</v>
      </c>
      <c r="BL93" s="1" t="s">
        <v>127</v>
      </c>
      <c r="BM93" s="1" t="s">
        <v>127</v>
      </c>
      <c r="BN93" s="1" t="s">
        <v>127</v>
      </c>
      <c r="BO93" s="1" t="s">
        <v>127</v>
      </c>
      <c r="BP93" s="1" t="s">
        <v>127</v>
      </c>
      <c r="BQ93" s="1" t="s">
        <v>127</v>
      </c>
      <c r="BR93" s="1" t="s">
        <v>127</v>
      </c>
      <c r="BS93" s="1" t="s">
        <v>66</v>
      </c>
      <c r="BT93" s="1" t="s">
        <v>67</v>
      </c>
      <c r="BU93" s="1" t="s">
        <v>127</v>
      </c>
      <c r="BV93" s="1" t="s">
        <v>127</v>
      </c>
      <c r="BW93" s="1" t="s">
        <v>127</v>
      </c>
      <c r="BX93" s="1" t="s">
        <v>127</v>
      </c>
      <c r="BY93" s="1" t="s">
        <v>127</v>
      </c>
      <c r="BZ93" s="1" t="s">
        <v>72</v>
      </c>
      <c r="CA93" s="1" t="s">
        <v>127</v>
      </c>
      <c r="CB93" s="1" t="s">
        <v>127</v>
      </c>
      <c r="CC93" s="1" t="s">
        <v>75</v>
      </c>
      <c r="CD93" s="1" t="s">
        <v>127</v>
      </c>
      <c r="CE93" s="1" t="s">
        <v>127</v>
      </c>
      <c r="CF93" s="1" t="s">
        <v>127</v>
      </c>
      <c r="CG93" s="1" t="s">
        <v>127</v>
      </c>
      <c r="CH93" s="1" t="s">
        <v>79</v>
      </c>
      <c r="CI93" s="1" t="s">
        <v>127</v>
      </c>
      <c r="CJ93" s="1" t="s">
        <v>81</v>
      </c>
      <c r="CK93" s="1" t="s">
        <v>82</v>
      </c>
      <c r="CL93" s="1" t="s">
        <v>127</v>
      </c>
      <c r="CM93" s="1" t="s">
        <v>127</v>
      </c>
      <c r="CN93" s="1" t="s">
        <v>127</v>
      </c>
      <c r="CO93" s="1" t="s">
        <v>1440</v>
      </c>
      <c r="CP93" s="1" t="s">
        <v>127</v>
      </c>
      <c r="CQ93" s="1" t="s">
        <v>127</v>
      </c>
      <c r="CR93" s="1" t="s">
        <v>127</v>
      </c>
      <c r="CS93" s="1" t="s">
        <v>89</v>
      </c>
      <c r="CT93" s="1" t="s">
        <v>127</v>
      </c>
      <c r="CU93" s="1" t="s">
        <v>127</v>
      </c>
      <c r="CV93" s="1" t="s">
        <v>127</v>
      </c>
      <c r="CW93" s="1" t="s">
        <v>93</v>
      </c>
      <c r="CX93" s="1" t="s">
        <v>94</v>
      </c>
      <c r="CY93" s="1" t="s">
        <v>127</v>
      </c>
      <c r="CZ93" s="1" t="s">
        <v>96</v>
      </c>
      <c r="DA93" s="1" t="s">
        <v>127</v>
      </c>
      <c r="DB93" s="1" t="s">
        <v>127</v>
      </c>
      <c r="DC93" s="1" t="s">
        <v>127</v>
      </c>
      <c r="DD93" s="1" t="s">
        <v>99</v>
      </c>
      <c r="DE93" s="1" t="s">
        <v>127</v>
      </c>
      <c r="DF93" s="1" t="s">
        <v>101</v>
      </c>
      <c r="DG93" s="1" t="s">
        <v>102</v>
      </c>
      <c r="DH93" s="1" t="s">
        <v>103</v>
      </c>
      <c r="DI93" s="1" t="s">
        <v>104</v>
      </c>
      <c r="DJ93" s="1" t="s">
        <v>105</v>
      </c>
      <c r="DK93" s="1" t="s">
        <v>127</v>
      </c>
      <c r="DL93" s="1" t="s">
        <v>106</v>
      </c>
      <c r="DM93" s="1" t="s">
        <v>107</v>
      </c>
      <c r="DN93" s="1" t="s">
        <v>127</v>
      </c>
      <c r="DO93" s="1" t="s">
        <v>127</v>
      </c>
      <c r="DP93" s="1" t="s">
        <v>109</v>
      </c>
      <c r="DQ93" s="1" t="s">
        <v>110</v>
      </c>
      <c r="DR93" s="1" t="s">
        <v>111</v>
      </c>
      <c r="DS93" s="1" t="s">
        <v>112</v>
      </c>
      <c r="DT93" s="1" t="s">
        <v>127</v>
      </c>
      <c r="DU93" s="1" t="s">
        <v>127</v>
      </c>
      <c r="DV93" s="1" t="s">
        <v>1441</v>
      </c>
      <c r="DW93" s="1" t="s">
        <v>1442</v>
      </c>
      <c r="DX93" s="1" t="s">
        <v>1443</v>
      </c>
      <c r="DY93" s="1" t="s">
        <v>1444</v>
      </c>
      <c r="DZ93" s="1" t="s">
        <v>1445</v>
      </c>
      <c r="EA93" s="1" t="s">
        <v>1446</v>
      </c>
      <c r="EB93" s="1" t="s">
        <v>1447</v>
      </c>
    </row>
    <row r="94" spans="1:132" x14ac:dyDescent="0.2">
      <c r="A94" s="1" t="s">
        <v>1448</v>
      </c>
      <c r="B94" s="1" t="s">
        <v>1449</v>
      </c>
      <c r="C94" s="1" t="s">
        <v>1450</v>
      </c>
      <c r="D94" s="1" t="s">
        <v>1451</v>
      </c>
      <c r="E94" s="2" t="str">
        <f>HYPERLINK("http://www.greenpeace.org.br","http://www.greenpeace.org.br")</f>
        <v>http://www.greenpeace.org.br</v>
      </c>
      <c r="F94" s="2" t="str">
        <f>HYPERLINK("http://Facebook.com/greenpeacebrasil","http://Facebook.com/greenpeacebrasil")</f>
        <v>http://Facebook.com/greenpeacebrasil</v>
      </c>
      <c r="G94" s="1" t="s">
        <v>185</v>
      </c>
      <c r="H94" s="1" t="s">
        <v>186</v>
      </c>
      <c r="I94" s="1" t="s">
        <v>1452</v>
      </c>
      <c r="J94" s="1" t="s">
        <v>150</v>
      </c>
      <c r="K94">
        <v>1971</v>
      </c>
      <c r="L94" s="1" t="s">
        <v>1453</v>
      </c>
      <c r="M94" s="1" t="s">
        <v>127</v>
      </c>
      <c r="N94" s="1" t="s">
        <v>13</v>
      </c>
      <c r="O94" s="1" t="s">
        <v>127</v>
      </c>
      <c r="P94" s="1" t="s">
        <v>127</v>
      </c>
      <c r="Q94" s="1" t="s">
        <v>127</v>
      </c>
      <c r="R94" s="1" t="s">
        <v>17</v>
      </c>
      <c r="S94" s="1" t="s">
        <v>18</v>
      </c>
      <c r="T94" s="1" t="s">
        <v>127</v>
      </c>
      <c r="U94" s="1" t="s">
        <v>127</v>
      </c>
      <c r="V94" s="1" t="s">
        <v>127</v>
      </c>
      <c r="W94" s="1" t="s">
        <v>22</v>
      </c>
      <c r="X94" s="1" t="s">
        <v>23</v>
      </c>
      <c r="Y94" s="1" t="s">
        <v>24</v>
      </c>
      <c r="Z94" s="1" t="s">
        <v>25</v>
      </c>
      <c r="AA94" s="1" t="s">
        <v>26</v>
      </c>
      <c r="AB94" s="1" t="s">
        <v>27</v>
      </c>
      <c r="AC94" s="1" t="s">
        <v>354</v>
      </c>
      <c r="AD94" s="1" t="s">
        <v>127</v>
      </c>
      <c r="AE94" s="1" t="s">
        <v>222</v>
      </c>
      <c r="AF94" s="1" t="s">
        <v>127</v>
      </c>
      <c r="AG94" s="1" t="s">
        <v>1454</v>
      </c>
      <c r="AH94" s="1" t="s">
        <v>131</v>
      </c>
      <c r="AI94" s="1" t="s">
        <v>127</v>
      </c>
      <c r="AJ94">
        <v>35</v>
      </c>
      <c r="AK94" s="1" t="s">
        <v>1455</v>
      </c>
      <c r="AL94" s="1" t="s">
        <v>172</v>
      </c>
      <c r="AM94">
        <v>150</v>
      </c>
      <c r="AN94"/>
      <c r="AO94" s="1" t="s">
        <v>37</v>
      </c>
      <c r="AP94" s="1" t="s">
        <v>127</v>
      </c>
      <c r="AQ94" s="1" t="s">
        <v>127</v>
      </c>
      <c r="AR94"/>
      <c r="AS94">
        <v>60</v>
      </c>
      <c r="AT94" s="1" t="s">
        <v>127</v>
      </c>
      <c r="AU94" s="1" t="s">
        <v>127</v>
      </c>
      <c r="AV94" s="1" t="s">
        <v>127</v>
      </c>
      <c r="AW94" s="1" t="s">
        <v>45</v>
      </c>
      <c r="AX94" s="1" t="s">
        <v>127</v>
      </c>
      <c r="AY94" s="1" t="s">
        <v>47</v>
      </c>
      <c r="AZ94" s="1" t="s">
        <v>127</v>
      </c>
      <c r="BA94" s="1" t="s">
        <v>127</v>
      </c>
      <c r="BB94" s="1" t="s">
        <v>127</v>
      </c>
      <c r="BC94" s="1" t="s">
        <v>127</v>
      </c>
      <c r="BD94" s="1" t="s">
        <v>127</v>
      </c>
      <c r="BE94" s="1" t="s">
        <v>127</v>
      </c>
      <c r="BF94" s="1" t="s">
        <v>127</v>
      </c>
      <c r="BG94" s="1" t="s">
        <v>1456</v>
      </c>
      <c r="BH94" s="1" t="s">
        <v>55</v>
      </c>
      <c r="BI94" s="1" t="s">
        <v>56</v>
      </c>
      <c r="BJ94" s="1" t="s">
        <v>57</v>
      </c>
      <c r="BK94" s="1" t="s">
        <v>58</v>
      </c>
      <c r="BL94" s="1" t="s">
        <v>127</v>
      </c>
      <c r="BM94" s="1" t="s">
        <v>127</v>
      </c>
      <c r="BN94" s="1" t="s">
        <v>127</v>
      </c>
      <c r="BO94" s="1" t="s">
        <v>127</v>
      </c>
      <c r="BP94" s="1" t="s">
        <v>63</v>
      </c>
      <c r="BQ94" s="1" t="s">
        <v>64</v>
      </c>
      <c r="BR94" s="1" t="s">
        <v>127</v>
      </c>
      <c r="BS94" s="1" t="s">
        <v>66</v>
      </c>
      <c r="BT94" s="1" t="s">
        <v>67</v>
      </c>
      <c r="BU94" s="1" t="s">
        <v>127</v>
      </c>
      <c r="BV94" s="1" t="s">
        <v>127</v>
      </c>
      <c r="BW94" s="1" t="s">
        <v>127</v>
      </c>
      <c r="BX94" s="1" t="s">
        <v>127</v>
      </c>
      <c r="BY94" s="1" t="s">
        <v>127</v>
      </c>
      <c r="BZ94" s="1" t="s">
        <v>72</v>
      </c>
      <c r="CA94" s="1" t="s">
        <v>127</v>
      </c>
      <c r="CB94" s="1" t="s">
        <v>127</v>
      </c>
      <c r="CC94" s="1" t="s">
        <v>127</v>
      </c>
      <c r="CD94" s="1" t="s">
        <v>127</v>
      </c>
      <c r="CE94" s="1" t="s">
        <v>127</v>
      </c>
      <c r="CF94" s="1" t="s">
        <v>127</v>
      </c>
      <c r="CG94" s="1" t="s">
        <v>127</v>
      </c>
      <c r="CH94" s="1" t="s">
        <v>127</v>
      </c>
      <c r="CI94" s="1" t="s">
        <v>80</v>
      </c>
      <c r="CJ94" s="1" t="s">
        <v>81</v>
      </c>
      <c r="CK94" s="1" t="s">
        <v>82</v>
      </c>
      <c r="CL94" s="1" t="s">
        <v>127</v>
      </c>
      <c r="CM94" s="1" t="s">
        <v>127</v>
      </c>
      <c r="CN94" s="1" t="s">
        <v>127</v>
      </c>
      <c r="CO94" s="1" t="s">
        <v>1457</v>
      </c>
      <c r="CP94" s="1" t="s">
        <v>1458</v>
      </c>
      <c r="CQ94" s="1" t="s">
        <v>127</v>
      </c>
      <c r="CR94" s="1" t="s">
        <v>127</v>
      </c>
      <c r="CS94" s="1" t="s">
        <v>127</v>
      </c>
      <c r="CT94" s="1" t="s">
        <v>127</v>
      </c>
      <c r="CU94" s="1" t="s">
        <v>127</v>
      </c>
      <c r="CV94" s="1" t="s">
        <v>127</v>
      </c>
      <c r="CW94" s="1" t="s">
        <v>127</v>
      </c>
      <c r="CX94" s="1" t="s">
        <v>127</v>
      </c>
      <c r="CY94" s="1" t="s">
        <v>127</v>
      </c>
      <c r="CZ94" s="1" t="s">
        <v>127</v>
      </c>
      <c r="DA94" s="1" t="s">
        <v>127</v>
      </c>
      <c r="DB94" s="1" t="s">
        <v>127</v>
      </c>
      <c r="DC94" s="1" t="s">
        <v>127</v>
      </c>
      <c r="DD94" s="1" t="s">
        <v>99</v>
      </c>
      <c r="DE94" s="1" t="s">
        <v>100</v>
      </c>
      <c r="DF94" s="1" t="s">
        <v>101</v>
      </c>
      <c r="DG94" s="1" t="s">
        <v>102</v>
      </c>
      <c r="DH94" s="1" t="s">
        <v>103</v>
      </c>
      <c r="DI94" s="1" t="s">
        <v>104</v>
      </c>
      <c r="DJ94" s="1" t="s">
        <v>105</v>
      </c>
      <c r="DK94" s="1" t="s">
        <v>127</v>
      </c>
      <c r="DL94" s="1" t="s">
        <v>127</v>
      </c>
      <c r="DM94" s="1" t="s">
        <v>127</v>
      </c>
      <c r="DN94" s="1" t="s">
        <v>88</v>
      </c>
      <c r="DO94" s="1" t="s">
        <v>127</v>
      </c>
      <c r="DP94" s="1" t="s">
        <v>109</v>
      </c>
      <c r="DQ94" s="1" t="s">
        <v>110</v>
      </c>
      <c r="DR94" s="1" t="s">
        <v>111</v>
      </c>
      <c r="DS94" s="1" t="s">
        <v>112</v>
      </c>
      <c r="DT94" s="1" t="s">
        <v>127</v>
      </c>
      <c r="DU94" s="1" t="s">
        <v>127</v>
      </c>
      <c r="DV94" s="1" t="s">
        <v>1459</v>
      </c>
      <c r="DW94" s="1" t="s">
        <v>1460</v>
      </c>
      <c r="DX94" s="1" t="s">
        <v>127</v>
      </c>
      <c r="DY94" s="1" t="s">
        <v>127</v>
      </c>
      <c r="DZ94" s="1" t="s">
        <v>1461</v>
      </c>
      <c r="EA94" s="1" t="s">
        <v>1462</v>
      </c>
      <c r="EB94" s="1" t="s">
        <v>1463</v>
      </c>
    </row>
    <row r="95" spans="1:132" x14ac:dyDescent="0.2">
      <c r="A95" s="1" t="s">
        <v>1464</v>
      </c>
      <c r="B95" s="1" t="s">
        <v>1465</v>
      </c>
      <c r="C95" s="1" t="s">
        <v>1466</v>
      </c>
      <c r="D95" s="1" t="s">
        <v>1467</v>
      </c>
      <c r="E95" s="2" t="str">
        <f>HYPERLINK("http://www.freewalkpoa.com","http://www.freewalkpoa.com")</f>
        <v>http://www.freewalkpoa.com</v>
      </c>
      <c r="F95" s="2" t="str">
        <f>HYPERLINK("http://www.facebook.com/freewalkpoa","http://www.facebook.com/freewalkpoa")</f>
        <v>http://www.facebook.com/freewalkpoa</v>
      </c>
      <c r="G95" s="1" t="s">
        <v>125</v>
      </c>
      <c r="H95" s="1" t="s">
        <v>199</v>
      </c>
      <c r="I95" s="1" t="s">
        <v>127</v>
      </c>
      <c r="J95" s="1" t="s">
        <v>150</v>
      </c>
      <c r="K95">
        <v>2012</v>
      </c>
      <c r="L95" s="1" t="s">
        <v>1468</v>
      </c>
      <c r="M95" s="1" t="s">
        <v>127</v>
      </c>
      <c r="N95" s="1" t="s">
        <v>127</v>
      </c>
      <c r="O95" s="1" t="s">
        <v>127</v>
      </c>
      <c r="P95" s="1" t="s">
        <v>15</v>
      </c>
      <c r="Q95" s="1" t="s">
        <v>127</v>
      </c>
      <c r="R95" s="1" t="s">
        <v>127</v>
      </c>
      <c r="S95" s="1" t="s">
        <v>127</v>
      </c>
      <c r="T95" s="1" t="s">
        <v>127</v>
      </c>
      <c r="U95" s="1" t="s">
        <v>921</v>
      </c>
      <c r="V95" s="1" t="s">
        <v>21</v>
      </c>
      <c r="W95" s="1" t="s">
        <v>22</v>
      </c>
      <c r="X95" s="1" t="s">
        <v>127</v>
      </c>
      <c r="Y95" s="1" t="s">
        <v>127</v>
      </c>
      <c r="Z95" s="1" t="s">
        <v>127</v>
      </c>
      <c r="AA95" s="1" t="s">
        <v>127</v>
      </c>
      <c r="AB95" s="1" t="s">
        <v>127</v>
      </c>
      <c r="AC95" s="1" t="s">
        <v>272</v>
      </c>
      <c r="AD95" s="1" t="s">
        <v>127</v>
      </c>
      <c r="AE95" s="1" t="s">
        <v>272</v>
      </c>
      <c r="AF95" s="1" t="s">
        <v>127</v>
      </c>
      <c r="AG95" s="1" t="s">
        <v>1465</v>
      </c>
      <c r="AH95" s="1" t="s">
        <v>131</v>
      </c>
      <c r="AI95" s="1" t="s">
        <v>127</v>
      </c>
      <c r="AJ95">
        <v>34</v>
      </c>
      <c r="AK95" s="1" t="s">
        <v>1469</v>
      </c>
      <c r="AL95" s="1" t="s">
        <v>133</v>
      </c>
      <c r="AM95">
        <v>12</v>
      </c>
      <c r="AN95">
        <v>12</v>
      </c>
      <c r="AO95" s="1" t="s">
        <v>127</v>
      </c>
      <c r="AP95" s="1" t="s">
        <v>127</v>
      </c>
      <c r="AQ95" s="1" t="s">
        <v>39</v>
      </c>
      <c r="AR95">
        <v>0</v>
      </c>
      <c r="AS95">
        <v>0</v>
      </c>
      <c r="AT95" s="1" t="s">
        <v>127</v>
      </c>
      <c r="AU95" s="1" t="s">
        <v>127</v>
      </c>
      <c r="AV95" s="1" t="s">
        <v>127</v>
      </c>
      <c r="AW95" s="1" t="s">
        <v>127</v>
      </c>
      <c r="AX95" s="1" t="s">
        <v>127</v>
      </c>
      <c r="AY95" s="1" t="s">
        <v>127</v>
      </c>
      <c r="AZ95" s="1" t="s">
        <v>127</v>
      </c>
      <c r="BA95" s="1" t="s">
        <v>127</v>
      </c>
      <c r="BB95" s="1" t="s">
        <v>127</v>
      </c>
      <c r="BC95" s="1" t="s">
        <v>127</v>
      </c>
      <c r="BD95" s="1" t="s">
        <v>127</v>
      </c>
      <c r="BE95" s="1" t="s">
        <v>127</v>
      </c>
      <c r="BF95" s="1" t="s">
        <v>127</v>
      </c>
      <c r="BG95" s="1" t="s">
        <v>1470</v>
      </c>
      <c r="BH95" s="1" t="s">
        <v>127</v>
      </c>
      <c r="BI95" s="1" t="s">
        <v>127</v>
      </c>
      <c r="BJ95" s="1" t="s">
        <v>127</v>
      </c>
      <c r="BK95" s="1" t="s">
        <v>58</v>
      </c>
      <c r="BL95" s="1" t="s">
        <v>127</v>
      </c>
      <c r="BM95" s="1" t="s">
        <v>127</v>
      </c>
      <c r="BN95" s="1" t="s">
        <v>127</v>
      </c>
      <c r="BO95" s="1" t="s">
        <v>127</v>
      </c>
      <c r="BP95" s="1" t="s">
        <v>127</v>
      </c>
      <c r="BQ95" s="1" t="s">
        <v>127</v>
      </c>
      <c r="BR95" s="1" t="s">
        <v>127</v>
      </c>
      <c r="BS95" s="1" t="s">
        <v>127</v>
      </c>
      <c r="BT95" s="1" t="s">
        <v>127</v>
      </c>
      <c r="BU95" s="1" t="s">
        <v>127</v>
      </c>
      <c r="BV95" s="1" t="s">
        <v>68</v>
      </c>
      <c r="BW95" s="1" t="s">
        <v>69</v>
      </c>
      <c r="BX95" s="1" t="s">
        <v>127</v>
      </c>
      <c r="BY95" s="1" t="s">
        <v>127</v>
      </c>
      <c r="BZ95" s="1" t="s">
        <v>127</v>
      </c>
      <c r="CA95" s="1" t="s">
        <v>127</v>
      </c>
      <c r="CB95" s="1" t="s">
        <v>127</v>
      </c>
      <c r="CC95" s="1" t="s">
        <v>127</v>
      </c>
      <c r="CD95" s="1" t="s">
        <v>127</v>
      </c>
      <c r="CE95" s="1" t="s">
        <v>77</v>
      </c>
      <c r="CF95" s="1" t="s">
        <v>127</v>
      </c>
      <c r="CG95" s="1" t="s">
        <v>127</v>
      </c>
      <c r="CH95" s="1" t="s">
        <v>127</v>
      </c>
      <c r="CI95" s="1" t="s">
        <v>80</v>
      </c>
      <c r="CJ95" s="1" t="s">
        <v>127</v>
      </c>
      <c r="CK95" s="1" t="s">
        <v>82</v>
      </c>
      <c r="CL95" s="1" t="s">
        <v>127</v>
      </c>
      <c r="CM95" s="1" t="s">
        <v>127</v>
      </c>
      <c r="CN95" s="1" t="s">
        <v>127</v>
      </c>
      <c r="CO95" s="1" t="s">
        <v>1471</v>
      </c>
      <c r="CP95" s="1" t="s">
        <v>127</v>
      </c>
      <c r="CQ95" s="1" t="s">
        <v>127</v>
      </c>
      <c r="CR95" s="1" t="s">
        <v>88</v>
      </c>
      <c r="CS95" s="1" t="s">
        <v>89</v>
      </c>
      <c r="CT95" s="1" t="s">
        <v>90</v>
      </c>
      <c r="CU95" s="1" t="s">
        <v>127</v>
      </c>
      <c r="CV95" s="1" t="s">
        <v>127</v>
      </c>
      <c r="CW95" s="1" t="s">
        <v>127</v>
      </c>
      <c r="CX95" s="1" t="s">
        <v>127</v>
      </c>
      <c r="CY95" s="1" t="s">
        <v>127</v>
      </c>
      <c r="CZ95" s="1" t="s">
        <v>127</v>
      </c>
      <c r="DA95" s="1" t="s">
        <v>127</v>
      </c>
      <c r="DB95" s="1" t="s">
        <v>127</v>
      </c>
      <c r="DC95" s="1" t="s">
        <v>127</v>
      </c>
      <c r="DD95" s="1" t="s">
        <v>127</v>
      </c>
      <c r="DE95" s="1" t="s">
        <v>127</v>
      </c>
      <c r="DF95" s="1" t="s">
        <v>101</v>
      </c>
      <c r="DG95" s="1" t="s">
        <v>127</v>
      </c>
      <c r="DH95" s="1" t="s">
        <v>103</v>
      </c>
      <c r="DI95" s="1" t="s">
        <v>127</v>
      </c>
      <c r="DJ95" s="1" t="s">
        <v>105</v>
      </c>
      <c r="DK95" s="1" t="s">
        <v>127</v>
      </c>
      <c r="DL95" s="1" t="s">
        <v>127</v>
      </c>
      <c r="DM95" s="1" t="s">
        <v>127</v>
      </c>
      <c r="DN95" s="1" t="s">
        <v>127</v>
      </c>
      <c r="DO95" s="1" t="s">
        <v>127</v>
      </c>
      <c r="DP95" s="1" t="s">
        <v>109</v>
      </c>
      <c r="DQ95" s="1" t="s">
        <v>127</v>
      </c>
      <c r="DR95" s="1" t="s">
        <v>127</v>
      </c>
      <c r="DS95" s="1" t="s">
        <v>112</v>
      </c>
      <c r="DT95" s="1" t="s">
        <v>127</v>
      </c>
      <c r="DU95" s="1" t="s">
        <v>127</v>
      </c>
      <c r="DV95" s="1" t="s">
        <v>1472</v>
      </c>
      <c r="DW95" s="1" t="s">
        <v>127</v>
      </c>
      <c r="DX95" s="1" t="s">
        <v>127</v>
      </c>
      <c r="DY95" s="1" t="s">
        <v>127</v>
      </c>
      <c r="DZ95" s="1" t="s">
        <v>1473</v>
      </c>
      <c r="EA95" s="1" t="s">
        <v>1474</v>
      </c>
      <c r="EB95" s="1" t="s">
        <v>1475</v>
      </c>
    </row>
    <row r="96" spans="1:132" x14ac:dyDescent="0.2">
      <c r="A96" s="1" t="s">
        <v>1476</v>
      </c>
      <c r="B96" s="1" t="s">
        <v>1477</v>
      </c>
      <c r="C96" s="1" t="s">
        <v>1478</v>
      </c>
      <c r="D96" s="1" t="s">
        <v>1479</v>
      </c>
      <c r="E96" s="2" t="str">
        <f>HYPERLINK("http://www.scipopulis.com","http://www.scipopulis.com")</f>
        <v>http://www.scipopulis.com</v>
      </c>
      <c r="F96" s="2" t="str">
        <f>HYPERLINK("https://www.facebook.com/appcoletivo","https://www.facebook.com/appcoletivo")</f>
        <v>https://www.facebook.com/appcoletivo</v>
      </c>
      <c r="G96" s="1" t="s">
        <v>185</v>
      </c>
      <c r="H96" s="1" t="s">
        <v>186</v>
      </c>
      <c r="I96" s="1" t="s">
        <v>127</v>
      </c>
      <c r="J96" s="1" t="s">
        <v>150</v>
      </c>
      <c r="K96">
        <v>2014</v>
      </c>
      <c r="L96" s="1" t="s">
        <v>1480</v>
      </c>
      <c r="M96" s="1" t="s">
        <v>127</v>
      </c>
      <c r="N96" s="1" t="s">
        <v>127</v>
      </c>
      <c r="O96" s="1" t="s">
        <v>127</v>
      </c>
      <c r="P96" s="1" t="s">
        <v>127</v>
      </c>
      <c r="Q96" s="1" t="s">
        <v>127</v>
      </c>
      <c r="R96" s="1" t="s">
        <v>127</v>
      </c>
      <c r="S96" s="1" t="s">
        <v>127</v>
      </c>
      <c r="T96" s="1" t="s">
        <v>127</v>
      </c>
      <c r="U96" s="1" t="s">
        <v>1481</v>
      </c>
      <c r="V96" s="1" t="s">
        <v>127</v>
      </c>
      <c r="W96" s="1" t="s">
        <v>22</v>
      </c>
      <c r="X96" s="1" t="s">
        <v>127</v>
      </c>
      <c r="Y96" s="1" t="s">
        <v>127</v>
      </c>
      <c r="Z96" s="1" t="s">
        <v>127</v>
      </c>
      <c r="AA96" s="1" t="s">
        <v>127</v>
      </c>
      <c r="AB96" s="1" t="s">
        <v>127</v>
      </c>
      <c r="AC96" s="1" t="s">
        <v>188</v>
      </c>
      <c r="AD96" s="1" t="s">
        <v>127</v>
      </c>
      <c r="AE96" s="1" t="s">
        <v>188</v>
      </c>
      <c r="AF96" s="1" t="s">
        <v>127</v>
      </c>
      <c r="AG96" s="1" t="s">
        <v>127</v>
      </c>
      <c r="AH96" s="1" t="s">
        <v>127</v>
      </c>
      <c r="AI96" s="1" t="s">
        <v>127</v>
      </c>
      <c r="AJ96"/>
      <c r="AK96" s="1" t="s">
        <v>127</v>
      </c>
      <c r="AL96" s="1" t="s">
        <v>127</v>
      </c>
      <c r="AM96">
        <v>6</v>
      </c>
      <c r="AN96">
        <v>5</v>
      </c>
      <c r="AO96" s="1" t="s">
        <v>37</v>
      </c>
      <c r="AP96" s="1" t="s">
        <v>38</v>
      </c>
      <c r="AQ96" s="1" t="s">
        <v>127</v>
      </c>
      <c r="AR96">
        <v>3</v>
      </c>
      <c r="AS96">
        <v>0</v>
      </c>
      <c r="AT96" s="1" t="s">
        <v>42</v>
      </c>
      <c r="AU96" s="1" t="s">
        <v>127</v>
      </c>
      <c r="AV96" s="1" t="s">
        <v>127</v>
      </c>
      <c r="AW96" s="1" t="s">
        <v>127</v>
      </c>
      <c r="AX96" s="1" t="s">
        <v>46</v>
      </c>
      <c r="AY96" s="1" t="s">
        <v>127</v>
      </c>
      <c r="AZ96" s="1" t="s">
        <v>127</v>
      </c>
      <c r="BA96" s="1" t="s">
        <v>127</v>
      </c>
      <c r="BB96" s="1" t="s">
        <v>127</v>
      </c>
      <c r="BC96" s="1" t="s">
        <v>51</v>
      </c>
      <c r="BD96" s="1" t="s">
        <v>127</v>
      </c>
      <c r="BE96" s="1" t="s">
        <v>127</v>
      </c>
      <c r="BF96" s="1" t="s">
        <v>127</v>
      </c>
      <c r="BG96" s="1" t="s">
        <v>127</v>
      </c>
      <c r="BH96" s="1" t="s">
        <v>127</v>
      </c>
      <c r="BI96" s="1" t="s">
        <v>56</v>
      </c>
      <c r="BJ96" s="1" t="s">
        <v>127</v>
      </c>
      <c r="BK96" s="1" t="s">
        <v>58</v>
      </c>
      <c r="BL96" s="1" t="s">
        <v>127</v>
      </c>
      <c r="BM96" s="1" t="s">
        <v>127</v>
      </c>
      <c r="BN96" s="1" t="s">
        <v>127</v>
      </c>
      <c r="BO96" s="1" t="s">
        <v>127</v>
      </c>
      <c r="BP96" s="1" t="s">
        <v>63</v>
      </c>
      <c r="BQ96" s="1" t="s">
        <v>64</v>
      </c>
      <c r="BR96" s="1" t="s">
        <v>127</v>
      </c>
      <c r="BS96" s="1" t="s">
        <v>66</v>
      </c>
      <c r="BT96" s="1" t="s">
        <v>67</v>
      </c>
      <c r="BU96" s="1" t="s">
        <v>127</v>
      </c>
      <c r="BV96" s="1" t="s">
        <v>127</v>
      </c>
      <c r="BW96" s="1" t="s">
        <v>127</v>
      </c>
      <c r="BX96" s="1" t="s">
        <v>127</v>
      </c>
      <c r="BY96" s="1" t="s">
        <v>127</v>
      </c>
      <c r="BZ96" s="1" t="s">
        <v>127</v>
      </c>
      <c r="CA96" s="1" t="s">
        <v>73</v>
      </c>
      <c r="CB96" s="1" t="s">
        <v>74</v>
      </c>
      <c r="CC96" s="1" t="s">
        <v>127</v>
      </c>
      <c r="CD96" s="1" t="s">
        <v>127</v>
      </c>
      <c r="CE96" s="1" t="s">
        <v>127</v>
      </c>
      <c r="CF96" s="1" t="s">
        <v>127</v>
      </c>
      <c r="CG96" s="1" t="s">
        <v>78</v>
      </c>
      <c r="CH96" s="1" t="s">
        <v>127</v>
      </c>
      <c r="CI96" s="1" t="s">
        <v>127</v>
      </c>
      <c r="CJ96" s="1" t="s">
        <v>127</v>
      </c>
      <c r="CK96" s="1" t="s">
        <v>82</v>
      </c>
      <c r="CL96" s="1" t="s">
        <v>127</v>
      </c>
      <c r="CM96" s="1" t="s">
        <v>127</v>
      </c>
      <c r="CN96" s="1" t="s">
        <v>127</v>
      </c>
      <c r="CO96" s="1" t="s">
        <v>127</v>
      </c>
      <c r="CP96" s="1" t="s">
        <v>127</v>
      </c>
      <c r="CQ96" s="1" t="s">
        <v>127</v>
      </c>
      <c r="CR96" s="1" t="s">
        <v>127</v>
      </c>
      <c r="CS96" s="1" t="s">
        <v>127</v>
      </c>
      <c r="CT96" s="1" t="s">
        <v>90</v>
      </c>
      <c r="CU96" s="1" t="s">
        <v>127</v>
      </c>
      <c r="CV96" s="1" t="s">
        <v>127</v>
      </c>
      <c r="CW96" s="1" t="s">
        <v>127</v>
      </c>
      <c r="CX96" s="1" t="s">
        <v>127</v>
      </c>
      <c r="CY96" s="1" t="s">
        <v>127</v>
      </c>
      <c r="CZ96" s="1" t="s">
        <v>127</v>
      </c>
      <c r="DA96" s="1" t="s">
        <v>127</v>
      </c>
      <c r="DB96" s="1" t="s">
        <v>127</v>
      </c>
      <c r="DC96" s="1" t="s">
        <v>127</v>
      </c>
      <c r="DD96" s="1" t="s">
        <v>99</v>
      </c>
      <c r="DE96" s="1" t="s">
        <v>127</v>
      </c>
      <c r="DF96" s="1" t="s">
        <v>127</v>
      </c>
      <c r="DG96" s="1" t="s">
        <v>127</v>
      </c>
      <c r="DH96" s="1" t="s">
        <v>127</v>
      </c>
      <c r="DI96" s="1" t="s">
        <v>104</v>
      </c>
      <c r="DJ96" s="1" t="s">
        <v>127</v>
      </c>
      <c r="DK96" s="1" t="s">
        <v>127</v>
      </c>
      <c r="DL96" s="1" t="s">
        <v>106</v>
      </c>
      <c r="DM96" s="1" t="s">
        <v>107</v>
      </c>
      <c r="DN96" s="1" t="s">
        <v>127</v>
      </c>
      <c r="DO96" s="1" t="s">
        <v>127</v>
      </c>
      <c r="DP96" s="1" t="s">
        <v>109</v>
      </c>
      <c r="DQ96" s="1" t="s">
        <v>127</v>
      </c>
      <c r="DR96" s="1" t="s">
        <v>127</v>
      </c>
      <c r="DS96" s="1" t="s">
        <v>127</v>
      </c>
      <c r="DT96" s="1" t="s">
        <v>127</v>
      </c>
      <c r="DU96" s="1" t="s">
        <v>127</v>
      </c>
      <c r="DV96" s="1" t="s">
        <v>127</v>
      </c>
      <c r="DW96" s="1" t="s">
        <v>127</v>
      </c>
      <c r="DX96" s="1" t="s">
        <v>127</v>
      </c>
      <c r="DY96" s="1" t="s">
        <v>127</v>
      </c>
      <c r="DZ96" s="1" t="s">
        <v>1482</v>
      </c>
      <c r="EA96" s="1" t="s">
        <v>1483</v>
      </c>
      <c r="EB96" s="1" t="s">
        <v>1333</v>
      </c>
    </row>
    <row r="97" spans="1:132" x14ac:dyDescent="0.2">
      <c r="A97" s="1" t="s">
        <v>1484</v>
      </c>
      <c r="B97" s="1" t="s">
        <v>1485</v>
      </c>
      <c r="C97" s="1" t="s">
        <v>1486</v>
      </c>
      <c r="D97" s="1" t="s">
        <v>1487</v>
      </c>
      <c r="E97" s="2" t="str">
        <f>HYPERLINK("http://micropolis.com.br","http://micropolis.com.br")</f>
        <v>http://micropolis.com.br</v>
      </c>
      <c r="F97" s="2" t="str">
        <f>HYPERLINK("http://www.facebook.com/coletivomicropolis/?fref=ts","http://www.facebook.com/coletivomicropolis/?fref=ts")</f>
        <v>http://www.facebook.com/coletivomicropolis/?fref=ts</v>
      </c>
      <c r="G97" s="1" t="s">
        <v>689</v>
      </c>
      <c r="H97" s="1" t="s">
        <v>738</v>
      </c>
      <c r="I97" s="1" t="s">
        <v>127</v>
      </c>
      <c r="J97" s="1" t="s">
        <v>150</v>
      </c>
      <c r="K97">
        <v>2010</v>
      </c>
      <c r="L97" s="1" t="s">
        <v>1488</v>
      </c>
      <c r="M97" s="1" t="s">
        <v>12</v>
      </c>
      <c r="N97" s="1" t="s">
        <v>127</v>
      </c>
      <c r="O97" s="1" t="s">
        <v>127</v>
      </c>
      <c r="P97" s="1" t="s">
        <v>15</v>
      </c>
      <c r="Q97" s="1" t="s">
        <v>127</v>
      </c>
      <c r="R97" s="1" t="s">
        <v>127</v>
      </c>
      <c r="S97" s="1" t="s">
        <v>127</v>
      </c>
      <c r="T97" s="1" t="s">
        <v>127</v>
      </c>
      <c r="U97" s="1" t="s">
        <v>127</v>
      </c>
      <c r="V97" s="1" t="s">
        <v>21</v>
      </c>
      <c r="W97" s="1" t="s">
        <v>22</v>
      </c>
      <c r="X97" s="1" t="s">
        <v>127</v>
      </c>
      <c r="Y97" s="1" t="s">
        <v>127</v>
      </c>
      <c r="Z97" s="1" t="s">
        <v>127</v>
      </c>
      <c r="AA97" s="1" t="s">
        <v>127</v>
      </c>
      <c r="AB97" s="1" t="s">
        <v>127</v>
      </c>
      <c r="AC97" s="1" t="s">
        <v>272</v>
      </c>
      <c r="AD97" s="1" t="s">
        <v>127</v>
      </c>
      <c r="AE97" s="1" t="s">
        <v>188</v>
      </c>
      <c r="AF97" s="1" t="s">
        <v>127</v>
      </c>
      <c r="AG97" s="1" t="s">
        <v>1489</v>
      </c>
      <c r="AH97" s="1" t="s">
        <v>127</v>
      </c>
      <c r="AI97" s="1" t="s">
        <v>1490</v>
      </c>
      <c r="AJ97">
        <v>1</v>
      </c>
      <c r="AK97" s="1" t="s">
        <v>1491</v>
      </c>
      <c r="AL97" s="1" t="s">
        <v>172</v>
      </c>
      <c r="AM97">
        <v>7</v>
      </c>
      <c r="AN97">
        <v>0</v>
      </c>
      <c r="AO97" s="1" t="s">
        <v>37</v>
      </c>
      <c r="AP97" s="1" t="s">
        <v>127</v>
      </c>
      <c r="AQ97" s="1" t="s">
        <v>127</v>
      </c>
      <c r="AR97">
        <v>5</v>
      </c>
      <c r="AS97">
        <v>10</v>
      </c>
      <c r="AT97" s="1" t="s">
        <v>127</v>
      </c>
      <c r="AU97" s="1" t="s">
        <v>127</v>
      </c>
      <c r="AV97" s="1" t="s">
        <v>127</v>
      </c>
      <c r="AW97" s="1" t="s">
        <v>127</v>
      </c>
      <c r="AX97" s="1" t="s">
        <v>46</v>
      </c>
      <c r="AY97" s="1" t="s">
        <v>127</v>
      </c>
      <c r="AZ97" s="1" t="s">
        <v>48</v>
      </c>
      <c r="BA97" s="1" t="s">
        <v>127</v>
      </c>
      <c r="BB97" s="1" t="s">
        <v>127</v>
      </c>
      <c r="BC97" s="1" t="s">
        <v>51</v>
      </c>
      <c r="BD97" s="1" t="s">
        <v>127</v>
      </c>
      <c r="BE97" s="1" t="s">
        <v>127</v>
      </c>
      <c r="BF97" s="1" t="s">
        <v>127</v>
      </c>
      <c r="BG97" s="1" t="s">
        <v>127</v>
      </c>
      <c r="BH97" s="1" t="s">
        <v>127</v>
      </c>
      <c r="BI97" s="1" t="s">
        <v>127</v>
      </c>
      <c r="BJ97" s="1" t="s">
        <v>57</v>
      </c>
      <c r="BK97" s="1" t="s">
        <v>58</v>
      </c>
      <c r="BL97" s="1" t="s">
        <v>127</v>
      </c>
      <c r="BM97" s="1" t="s">
        <v>127</v>
      </c>
      <c r="BN97" s="1" t="s">
        <v>127</v>
      </c>
      <c r="BO97" s="1" t="s">
        <v>127</v>
      </c>
      <c r="BP97" s="1" t="s">
        <v>127</v>
      </c>
      <c r="BQ97" s="1" t="s">
        <v>64</v>
      </c>
      <c r="BR97" s="1" t="s">
        <v>127</v>
      </c>
      <c r="BS97" s="1" t="s">
        <v>127</v>
      </c>
      <c r="BT97" s="1" t="s">
        <v>127</v>
      </c>
      <c r="BU97" s="1" t="s">
        <v>127</v>
      </c>
      <c r="BV97" s="1" t="s">
        <v>68</v>
      </c>
      <c r="BW97" s="1" t="s">
        <v>127</v>
      </c>
      <c r="BX97" s="1" t="s">
        <v>127</v>
      </c>
      <c r="BY97" s="1" t="s">
        <v>71</v>
      </c>
      <c r="BZ97" s="1" t="s">
        <v>127</v>
      </c>
      <c r="CA97" s="1" t="s">
        <v>127</v>
      </c>
      <c r="CB97" s="1" t="s">
        <v>74</v>
      </c>
      <c r="CC97" s="1" t="s">
        <v>127</v>
      </c>
      <c r="CD97" s="1" t="s">
        <v>127</v>
      </c>
      <c r="CE97" s="1" t="s">
        <v>127</v>
      </c>
      <c r="CF97" s="1" t="s">
        <v>127</v>
      </c>
      <c r="CG97" s="1" t="s">
        <v>78</v>
      </c>
      <c r="CH97" s="1" t="s">
        <v>79</v>
      </c>
      <c r="CI97" s="1" t="s">
        <v>127</v>
      </c>
      <c r="CJ97" s="1" t="s">
        <v>127</v>
      </c>
      <c r="CK97" s="1" t="s">
        <v>127</v>
      </c>
      <c r="CL97" s="1" t="s">
        <v>83</v>
      </c>
      <c r="CM97" s="1" t="s">
        <v>84</v>
      </c>
      <c r="CN97" s="1" t="s">
        <v>127</v>
      </c>
      <c r="CO97" s="1" t="s">
        <v>1492</v>
      </c>
      <c r="CP97" s="1" t="s">
        <v>1493</v>
      </c>
      <c r="CQ97" s="1" t="s">
        <v>87</v>
      </c>
      <c r="CR97" s="1" t="s">
        <v>127</v>
      </c>
      <c r="CS97" s="1" t="s">
        <v>127</v>
      </c>
      <c r="CT97" s="1" t="s">
        <v>127</v>
      </c>
      <c r="CU97" s="1" t="s">
        <v>127</v>
      </c>
      <c r="CV97" s="1" t="s">
        <v>127</v>
      </c>
      <c r="CW97" s="1" t="s">
        <v>127</v>
      </c>
      <c r="CX97" s="1" t="s">
        <v>127</v>
      </c>
      <c r="CY97" s="1" t="s">
        <v>127</v>
      </c>
      <c r="CZ97" s="1" t="s">
        <v>127</v>
      </c>
      <c r="DA97" s="1" t="s">
        <v>127</v>
      </c>
      <c r="DB97" s="1" t="s">
        <v>127</v>
      </c>
      <c r="DC97" s="1" t="s">
        <v>98</v>
      </c>
      <c r="DD97" s="1" t="s">
        <v>99</v>
      </c>
      <c r="DE97" s="1" t="s">
        <v>100</v>
      </c>
      <c r="DF97" s="1" t="s">
        <v>101</v>
      </c>
      <c r="DG97" s="1" t="s">
        <v>102</v>
      </c>
      <c r="DH97" s="1" t="s">
        <v>127</v>
      </c>
      <c r="DI97" s="1" t="s">
        <v>127</v>
      </c>
      <c r="DJ97" s="1" t="s">
        <v>127</v>
      </c>
      <c r="DK97" s="1" t="s">
        <v>127</v>
      </c>
      <c r="DL97" s="1" t="s">
        <v>127</v>
      </c>
      <c r="DM97" s="1" t="s">
        <v>127</v>
      </c>
      <c r="DN97" s="1" t="s">
        <v>127</v>
      </c>
      <c r="DO97" s="1" t="s">
        <v>108</v>
      </c>
      <c r="DP97" s="1" t="s">
        <v>109</v>
      </c>
      <c r="DQ97" s="1" t="s">
        <v>127</v>
      </c>
      <c r="DR97" s="1" t="s">
        <v>127</v>
      </c>
      <c r="DS97" s="1" t="s">
        <v>127</v>
      </c>
      <c r="DT97" s="1" t="s">
        <v>127</v>
      </c>
      <c r="DU97" s="1" t="s">
        <v>127</v>
      </c>
      <c r="DV97" s="1" t="s">
        <v>1494</v>
      </c>
      <c r="DW97" s="1" t="s">
        <v>1495</v>
      </c>
      <c r="DX97" s="1" t="s">
        <v>1292</v>
      </c>
      <c r="DY97" s="1" t="s">
        <v>1496</v>
      </c>
      <c r="DZ97" s="1" t="s">
        <v>1497</v>
      </c>
      <c r="EA97" s="1" t="s">
        <v>1498</v>
      </c>
      <c r="EB97" s="1" t="s">
        <v>1499</v>
      </c>
    </row>
    <row r="98" spans="1:132" x14ac:dyDescent="0.2">
      <c r="A98" s="1" t="s">
        <v>1500</v>
      </c>
      <c r="B98" s="1" t="s">
        <v>1501</v>
      </c>
      <c r="C98" s="1" t="s">
        <v>1502</v>
      </c>
      <c r="D98" s="1" t="s">
        <v>1503</v>
      </c>
      <c r="E98" s="2" t="str">
        <f>HYPERLINK("http://passeiosbaratosemsp.com.br/","http://passeiosbaratosemsp.com.br/")</f>
        <v>http://passeiosbaratosemsp.com.br/</v>
      </c>
      <c r="F98" s="2" t="str">
        <f>HYPERLINK("http://www.facebook.com/Passeiosbaratosemsp/","http://www.facebook.com/Passeiosbaratosemsp/")</f>
        <v>http://www.facebook.com/Passeiosbaratosemsp/</v>
      </c>
      <c r="G98" s="1" t="s">
        <v>185</v>
      </c>
      <c r="H98" s="1" t="s">
        <v>127</v>
      </c>
      <c r="I98" s="1" t="s">
        <v>587</v>
      </c>
      <c r="J98" s="1" t="s">
        <v>150</v>
      </c>
      <c r="K98">
        <v>2015</v>
      </c>
      <c r="L98" s="1" t="s">
        <v>1504</v>
      </c>
      <c r="M98" s="1" t="s">
        <v>127</v>
      </c>
      <c r="N98" s="1" t="s">
        <v>13</v>
      </c>
      <c r="O98" s="1" t="s">
        <v>127</v>
      </c>
      <c r="P98" s="1" t="s">
        <v>15</v>
      </c>
      <c r="Q98" s="1" t="s">
        <v>127</v>
      </c>
      <c r="R98" s="1" t="s">
        <v>127</v>
      </c>
      <c r="S98" s="1" t="s">
        <v>127</v>
      </c>
      <c r="T98" s="1" t="s">
        <v>19</v>
      </c>
      <c r="U98" s="1" t="s">
        <v>127</v>
      </c>
      <c r="V98" s="1" t="s">
        <v>127</v>
      </c>
      <c r="W98" s="1" t="s">
        <v>22</v>
      </c>
      <c r="X98" s="1" t="s">
        <v>23</v>
      </c>
      <c r="Y98" s="1" t="s">
        <v>24</v>
      </c>
      <c r="Z98" s="1" t="s">
        <v>127</v>
      </c>
      <c r="AA98" s="1" t="s">
        <v>127</v>
      </c>
      <c r="AB98" s="1" t="s">
        <v>127</v>
      </c>
      <c r="AC98" s="1" t="s">
        <v>127</v>
      </c>
      <c r="AD98" s="1" t="s">
        <v>1505</v>
      </c>
      <c r="AE98" s="1" t="s">
        <v>393</v>
      </c>
      <c r="AF98" s="1" t="s">
        <v>127</v>
      </c>
      <c r="AG98" s="1" t="s">
        <v>1501</v>
      </c>
      <c r="AH98" s="1" t="s">
        <v>203</v>
      </c>
      <c r="AI98" s="1" t="s">
        <v>127</v>
      </c>
      <c r="AJ98">
        <v>46</v>
      </c>
      <c r="AK98" s="1" t="s">
        <v>1506</v>
      </c>
      <c r="AL98" s="1" t="s">
        <v>172</v>
      </c>
      <c r="AM98">
        <v>0</v>
      </c>
      <c r="AN98">
        <v>3</v>
      </c>
      <c r="AO98" s="1" t="s">
        <v>127</v>
      </c>
      <c r="AP98" s="1" t="s">
        <v>127</v>
      </c>
      <c r="AQ98" s="1" t="s">
        <v>39</v>
      </c>
      <c r="AR98">
        <v>0</v>
      </c>
      <c r="AS98">
        <v>3</v>
      </c>
      <c r="AT98" s="1" t="s">
        <v>127</v>
      </c>
      <c r="AU98" s="1" t="s">
        <v>127</v>
      </c>
      <c r="AV98" s="1" t="s">
        <v>127</v>
      </c>
      <c r="AW98" s="1" t="s">
        <v>127</v>
      </c>
      <c r="AX98" s="1" t="s">
        <v>127</v>
      </c>
      <c r="AY98" s="1" t="s">
        <v>127</v>
      </c>
      <c r="AZ98" s="1" t="s">
        <v>127</v>
      </c>
      <c r="BA98" s="1" t="s">
        <v>127</v>
      </c>
      <c r="BB98" s="1" t="s">
        <v>127</v>
      </c>
      <c r="BC98" s="1" t="s">
        <v>51</v>
      </c>
      <c r="BD98" s="1" t="s">
        <v>127</v>
      </c>
      <c r="BE98" s="1" t="s">
        <v>127</v>
      </c>
      <c r="BF98" s="1" t="s">
        <v>127</v>
      </c>
      <c r="BG98" s="1" t="s">
        <v>127</v>
      </c>
      <c r="BH98" s="1" t="s">
        <v>55</v>
      </c>
      <c r="BI98" s="1" t="s">
        <v>127</v>
      </c>
      <c r="BJ98" s="1" t="s">
        <v>57</v>
      </c>
      <c r="BK98" s="1" t="s">
        <v>58</v>
      </c>
      <c r="BL98" s="1" t="s">
        <v>59</v>
      </c>
      <c r="BM98" s="1" t="s">
        <v>127</v>
      </c>
      <c r="BN98" s="1" t="s">
        <v>127</v>
      </c>
      <c r="BO98" s="1" t="s">
        <v>127</v>
      </c>
      <c r="BP98" s="1" t="s">
        <v>127</v>
      </c>
      <c r="BQ98" s="1" t="s">
        <v>64</v>
      </c>
      <c r="BR98" s="1" t="s">
        <v>127</v>
      </c>
      <c r="BS98" s="1" t="s">
        <v>66</v>
      </c>
      <c r="BT98" s="1" t="s">
        <v>127</v>
      </c>
      <c r="BU98" s="1" t="s">
        <v>127</v>
      </c>
      <c r="BV98" s="1" t="s">
        <v>127</v>
      </c>
      <c r="BW98" s="1" t="s">
        <v>127</v>
      </c>
      <c r="BX98" s="1" t="s">
        <v>127</v>
      </c>
      <c r="BY98" s="1" t="s">
        <v>127</v>
      </c>
      <c r="BZ98" s="1" t="s">
        <v>127</v>
      </c>
      <c r="CA98" s="1" t="s">
        <v>127</v>
      </c>
      <c r="CB98" s="1" t="s">
        <v>127</v>
      </c>
      <c r="CC98" s="1" t="s">
        <v>127</v>
      </c>
      <c r="CD98" s="1" t="s">
        <v>127</v>
      </c>
      <c r="CE98" s="1" t="s">
        <v>127</v>
      </c>
      <c r="CF98" s="1" t="s">
        <v>1507</v>
      </c>
      <c r="CG98" s="1" t="s">
        <v>78</v>
      </c>
      <c r="CH98" s="1" t="s">
        <v>127</v>
      </c>
      <c r="CI98" s="1" t="s">
        <v>127</v>
      </c>
      <c r="CJ98" s="1" t="s">
        <v>127</v>
      </c>
      <c r="CK98" s="1" t="s">
        <v>127</v>
      </c>
      <c r="CL98" s="1" t="s">
        <v>127</v>
      </c>
      <c r="CM98" s="1" t="s">
        <v>127</v>
      </c>
      <c r="CN98" s="1" t="s">
        <v>127</v>
      </c>
      <c r="CO98" s="1" t="s">
        <v>1508</v>
      </c>
      <c r="CP98" s="1" t="s">
        <v>1509</v>
      </c>
      <c r="CQ98" s="1" t="s">
        <v>127</v>
      </c>
      <c r="CR98" s="1" t="s">
        <v>127</v>
      </c>
      <c r="CS98" s="1" t="s">
        <v>89</v>
      </c>
      <c r="CT98" s="1" t="s">
        <v>127</v>
      </c>
      <c r="CU98" s="1" t="s">
        <v>127</v>
      </c>
      <c r="CV98" s="1" t="s">
        <v>92</v>
      </c>
      <c r="CW98" s="1" t="s">
        <v>127</v>
      </c>
      <c r="CX98" s="1" t="s">
        <v>94</v>
      </c>
      <c r="CY98" s="1" t="s">
        <v>127</v>
      </c>
      <c r="CZ98" s="1" t="s">
        <v>127</v>
      </c>
      <c r="DA98" s="1" t="s">
        <v>127</v>
      </c>
      <c r="DB98" s="1" t="s">
        <v>127</v>
      </c>
      <c r="DC98" s="1" t="s">
        <v>127</v>
      </c>
      <c r="DD98" s="1" t="s">
        <v>127</v>
      </c>
      <c r="DE98" s="1" t="s">
        <v>127</v>
      </c>
      <c r="DF98" s="1" t="s">
        <v>101</v>
      </c>
      <c r="DG98" s="1" t="s">
        <v>127</v>
      </c>
      <c r="DH98" s="1" t="s">
        <v>103</v>
      </c>
      <c r="DI98" s="1" t="s">
        <v>127</v>
      </c>
      <c r="DJ98" s="1" t="s">
        <v>127</v>
      </c>
      <c r="DK98" s="1" t="s">
        <v>127</v>
      </c>
      <c r="DL98" s="1" t="s">
        <v>127</v>
      </c>
      <c r="DM98" s="1" t="s">
        <v>127</v>
      </c>
      <c r="DN98" s="1" t="s">
        <v>127</v>
      </c>
      <c r="DO98" s="1" t="s">
        <v>127</v>
      </c>
      <c r="DP98" s="1" t="s">
        <v>127</v>
      </c>
      <c r="DQ98" s="1" t="s">
        <v>127</v>
      </c>
      <c r="DR98" s="1" t="s">
        <v>127</v>
      </c>
      <c r="DS98" s="1" t="s">
        <v>127</v>
      </c>
      <c r="DT98" s="1" t="s">
        <v>113</v>
      </c>
      <c r="DU98" s="1" t="s">
        <v>127</v>
      </c>
      <c r="DV98" s="1" t="s">
        <v>127</v>
      </c>
      <c r="DW98" s="1" t="s">
        <v>138</v>
      </c>
      <c r="DX98" s="1" t="s">
        <v>1510</v>
      </c>
      <c r="DY98" s="1" t="s">
        <v>138</v>
      </c>
      <c r="DZ98" s="1" t="s">
        <v>1511</v>
      </c>
      <c r="EA98" s="1" t="s">
        <v>1512</v>
      </c>
      <c r="EB98" s="1" t="s">
        <v>1513</v>
      </c>
    </row>
    <row r="99" spans="1:132" x14ac:dyDescent="0.2">
      <c r="A99" s="1" t="s">
        <v>1514</v>
      </c>
      <c r="B99" s="1" t="s">
        <v>1515</v>
      </c>
      <c r="C99" s="1" t="s">
        <v>1516</v>
      </c>
      <c r="D99" s="1" t="s">
        <v>1517</v>
      </c>
      <c r="E99" s="2" t="str">
        <f>HYPERLINK("http://www.cecip.org.br","http://www.cecip.org.br")</f>
        <v>http://www.cecip.org.br</v>
      </c>
      <c r="F99" s="2" t="str">
        <f>HYPERLINK("http://facebook.com/cecip","http://facebook.com/cecip")</f>
        <v>http://facebook.com/cecip</v>
      </c>
      <c r="G99" s="1" t="s">
        <v>585</v>
      </c>
      <c r="H99" s="1" t="s">
        <v>586</v>
      </c>
      <c r="I99" s="1" t="s">
        <v>127</v>
      </c>
      <c r="J99" s="1" t="s">
        <v>150</v>
      </c>
      <c r="K99">
        <v>1986</v>
      </c>
      <c r="L99" s="1" t="s">
        <v>1518</v>
      </c>
      <c r="M99" s="1" t="s">
        <v>12</v>
      </c>
      <c r="N99" s="1" t="s">
        <v>127</v>
      </c>
      <c r="O99" s="1" t="s">
        <v>127</v>
      </c>
      <c r="P99" s="1" t="s">
        <v>15</v>
      </c>
      <c r="Q99" s="1" t="s">
        <v>127</v>
      </c>
      <c r="R99" s="1" t="s">
        <v>127</v>
      </c>
      <c r="S99" s="1" t="s">
        <v>18</v>
      </c>
      <c r="T99" s="1" t="s">
        <v>19</v>
      </c>
      <c r="U99" s="1" t="s">
        <v>127</v>
      </c>
      <c r="V99" s="1" t="s">
        <v>21</v>
      </c>
      <c r="W99" s="1" t="s">
        <v>22</v>
      </c>
      <c r="X99" s="1" t="s">
        <v>23</v>
      </c>
      <c r="Y99" s="1" t="s">
        <v>127</v>
      </c>
      <c r="Z99" s="1" t="s">
        <v>127</v>
      </c>
      <c r="AA99" s="1" t="s">
        <v>127</v>
      </c>
      <c r="AB99" s="1" t="s">
        <v>127</v>
      </c>
      <c r="AC99" s="1" t="s">
        <v>354</v>
      </c>
      <c r="AD99" s="1" t="s">
        <v>127</v>
      </c>
      <c r="AE99" s="1" t="s">
        <v>354</v>
      </c>
      <c r="AF99" s="1" t="s">
        <v>127</v>
      </c>
      <c r="AG99" s="1" t="s">
        <v>127</v>
      </c>
      <c r="AH99" s="1" t="s">
        <v>127</v>
      </c>
      <c r="AI99" s="1" t="s">
        <v>127</v>
      </c>
      <c r="AJ99"/>
      <c r="AK99" s="1" t="s">
        <v>127</v>
      </c>
      <c r="AL99" s="1" t="s">
        <v>127</v>
      </c>
      <c r="AM99"/>
      <c r="AN99"/>
      <c r="AO99" s="1" t="s">
        <v>37</v>
      </c>
      <c r="AP99" s="1" t="s">
        <v>127</v>
      </c>
      <c r="AQ99" s="1" t="s">
        <v>127</v>
      </c>
      <c r="AR99"/>
      <c r="AS99"/>
      <c r="AT99" s="1" t="s">
        <v>127</v>
      </c>
      <c r="AU99" s="1" t="s">
        <v>127</v>
      </c>
      <c r="AV99" s="1" t="s">
        <v>127</v>
      </c>
      <c r="AW99" s="1" t="s">
        <v>127</v>
      </c>
      <c r="AX99" s="1" t="s">
        <v>46</v>
      </c>
      <c r="AY99" s="1" t="s">
        <v>127</v>
      </c>
      <c r="AZ99" s="1" t="s">
        <v>127</v>
      </c>
      <c r="BA99" s="1" t="s">
        <v>127</v>
      </c>
      <c r="BB99" s="1" t="s">
        <v>127</v>
      </c>
      <c r="BC99" s="1" t="s">
        <v>127</v>
      </c>
      <c r="BD99" s="1" t="s">
        <v>127</v>
      </c>
      <c r="BE99" s="1" t="s">
        <v>127</v>
      </c>
      <c r="BF99" s="1" t="s">
        <v>127</v>
      </c>
      <c r="BG99" s="1" t="s">
        <v>127</v>
      </c>
      <c r="BH99" s="1" t="s">
        <v>55</v>
      </c>
      <c r="BI99" s="1" t="s">
        <v>56</v>
      </c>
      <c r="BJ99" s="1" t="s">
        <v>57</v>
      </c>
      <c r="BK99" s="1" t="s">
        <v>58</v>
      </c>
      <c r="BL99" s="1" t="s">
        <v>127</v>
      </c>
      <c r="BM99" s="1" t="s">
        <v>60</v>
      </c>
      <c r="BN99" s="1" t="s">
        <v>61</v>
      </c>
      <c r="BO99" s="1" t="s">
        <v>62</v>
      </c>
      <c r="BP99" s="1" t="s">
        <v>63</v>
      </c>
      <c r="BQ99" s="1" t="s">
        <v>64</v>
      </c>
      <c r="BR99" s="1" t="s">
        <v>65</v>
      </c>
      <c r="BS99" s="1" t="s">
        <v>127</v>
      </c>
      <c r="BT99" s="1" t="s">
        <v>127</v>
      </c>
      <c r="BU99" s="1" t="s">
        <v>127</v>
      </c>
      <c r="BV99" s="1" t="s">
        <v>127</v>
      </c>
      <c r="BW99" s="1" t="s">
        <v>127</v>
      </c>
      <c r="BX99" s="1" t="s">
        <v>127</v>
      </c>
      <c r="BY99" s="1" t="s">
        <v>71</v>
      </c>
      <c r="BZ99" s="1" t="s">
        <v>127</v>
      </c>
      <c r="CA99" s="1" t="s">
        <v>127</v>
      </c>
      <c r="CB99" s="1" t="s">
        <v>74</v>
      </c>
      <c r="CC99" s="1" t="s">
        <v>127</v>
      </c>
      <c r="CD99" s="1" t="s">
        <v>127</v>
      </c>
      <c r="CE99" s="1" t="s">
        <v>127</v>
      </c>
      <c r="CF99" s="1" t="s">
        <v>127</v>
      </c>
      <c r="CG99" s="1" t="s">
        <v>127</v>
      </c>
      <c r="CH99" s="1" t="s">
        <v>127</v>
      </c>
      <c r="CI99" s="1" t="s">
        <v>127</v>
      </c>
      <c r="CJ99" s="1" t="s">
        <v>127</v>
      </c>
      <c r="CK99" s="1" t="s">
        <v>82</v>
      </c>
      <c r="CL99" s="1" t="s">
        <v>83</v>
      </c>
      <c r="CM99" s="1" t="s">
        <v>84</v>
      </c>
      <c r="CN99" s="1" t="s">
        <v>127</v>
      </c>
      <c r="CO99" s="1" t="s">
        <v>1519</v>
      </c>
      <c r="CP99" s="1" t="s">
        <v>127</v>
      </c>
      <c r="CQ99" s="1" t="s">
        <v>127</v>
      </c>
      <c r="CR99" s="1" t="s">
        <v>88</v>
      </c>
      <c r="CS99" s="1" t="s">
        <v>89</v>
      </c>
      <c r="CT99" s="1" t="s">
        <v>127</v>
      </c>
      <c r="CU99" s="1" t="s">
        <v>91</v>
      </c>
      <c r="CV99" s="1" t="s">
        <v>92</v>
      </c>
      <c r="CW99" s="1" t="s">
        <v>127</v>
      </c>
      <c r="CX99" s="1" t="s">
        <v>127</v>
      </c>
      <c r="CY99" s="1" t="s">
        <v>127</v>
      </c>
      <c r="CZ99" s="1" t="s">
        <v>127</v>
      </c>
      <c r="DA99" s="1" t="s">
        <v>127</v>
      </c>
      <c r="DB99" s="1" t="s">
        <v>127</v>
      </c>
      <c r="DC99" s="1" t="s">
        <v>98</v>
      </c>
      <c r="DD99" s="1" t="s">
        <v>99</v>
      </c>
      <c r="DE99" s="1" t="s">
        <v>100</v>
      </c>
      <c r="DF99" s="1" t="s">
        <v>101</v>
      </c>
      <c r="DG99" s="1" t="s">
        <v>127</v>
      </c>
      <c r="DH99" s="1" t="s">
        <v>103</v>
      </c>
      <c r="DI99" s="1" t="s">
        <v>104</v>
      </c>
      <c r="DJ99" s="1" t="s">
        <v>105</v>
      </c>
      <c r="DK99" s="1" t="s">
        <v>127</v>
      </c>
      <c r="DL99" s="1" t="s">
        <v>106</v>
      </c>
      <c r="DM99" s="1" t="s">
        <v>107</v>
      </c>
      <c r="DN99" s="1" t="s">
        <v>127</v>
      </c>
      <c r="DO99" s="1" t="s">
        <v>108</v>
      </c>
      <c r="DP99" s="1" t="s">
        <v>109</v>
      </c>
      <c r="DQ99" s="1" t="s">
        <v>110</v>
      </c>
      <c r="DR99" s="1" t="s">
        <v>127</v>
      </c>
      <c r="DS99" s="1" t="s">
        <v>112</v>
      </c>
      <c r="DT99" s="1" t="s">
        <v>127</v>
      </c>
      <c r="DU99" s="1" t="s">
        <v>127</v>
      </c>
      <c r="DV99" s="1" t="s">
        <v>127</v>
      </c>
      <c r="DW99" s="1" t="s">
        <v>1520</v>
      </c>
      <c r="DX99" s="1" t="s">
        <v>1521</v>
      </c>
      <c r="DY99" s="1" t="s">
        <v>127</v>
      </c>
      <c r="DZ99" s="1" t="s">
        <v>1522</v>
      </c>
      <c r="EA99" s="1" t="s">
        <v>1523</v>
      </c>
      <c r="EB99" s="1" t="s">
        <v>1524</v>
      </c>
    </row>
    <row r="100" spans="1:132" x14ac:dyDescent="0.2">
      <c r="A100" s="1" t="s">
        <v>1525</v>
      </c>
      <c r="B100" s="1" t="s">
        <v>1526</v>
      </c>
      <c r="C100" s="1" t="s">
        <v>1527</v>
      </c>
      <c r="D100" s="1" t="s">
        <v>1528</v>
      </c>
      <c r="E100" s="2" t="str">
        <f>HYPERLINK("http://","http://")</f>
        <v>http://</v>
      </c>
      <c r="F100" s="2" t="str">
        <f>HYPERLINK("http://","http://")</f>
        <v>http://</v>
      </c>
      <c r="G100" s="1" t="s">
        <v>1529</v>
      </c>
      <c r="H100" s="1" t="s">
        <v>1530</v>
      </c>
      <c r="I100" s="1" t="s">
        <v>127</v>
      </c>
      <c r="J100" s="1" t="s">
        <v>187</v>
      </c>
      <c r="K100">
        <v>2011</v>
      </c>
      <c r="L100" s="1" t="s">
        <v>1531</v>
      </c>
      <c r="M100" s="1" t="s">
        <v>127</v>
      </c>
      <c r="N100" s="1" t="s">
        <v>127</v>
      </c>
      <c r="O100" s="1" t="s">
        <v>127</v>
      </c>
      <c r="P100" s="1" t="s">
        <v>127</v>
      </c>
      <c r="Q100" s="1" t="s">
        <v>127</v>
      </c>
      <c r="R100" s="1" t="s">
        <v>127</v>
      </c>
      <c r="S100" s="1" t="s">
        <v>18</v>
      </c>
      <c r="T100" s="1" t="s">
        <v>127</v>
      </c>
      <c r="U100" s="1" t="s">
        <v>127</v>
      </c>
      <c r="V100" s="1" t="s">
        <v>127</v>
      </c>
      <c r="W100" s="1" t="s">
        <v>22</v>
      </c>
      <c r="X100" s="1" t="s">
        <v>127</v>
      </c>
      <c r="Y100" s="1" t="s">
        <v>127</v>
      </c>
      <c r="Z100" s="1" t="s">
        <v>127</v>
      </c>
      <c r="AA100" s="1" t="s">
        <v>127</v>
      </c>
      <c r="AB100" s="1" t="s">
        <v>127</v>
      </c>
      <c r="AC100" s="1" t="s">
        <v>1532</v>
      </c>
      <c r="AD100" s="1" t="s">
        <v>127</v>
      </c>
      <c r="AE100" s="1" t="s">
        <v>1532</v>
      </c>
      <c r="AF100" s="1" t="s">
        <v>127</v>
      </c>
      <c r="AG100" s="1" t="s">
        <v>1526</v>
      </c>
      <c r="AH100" s="1" t="s">
        <v>203</v>
      </c>
      <c r="AI100" s="1" t="s">
        <v>127</v>
      </c>
      <c r="AJ100">
        <v>45</v>
      </c>
      <c r="AK100" s="1" t="s">
        <v>325</v>
      </c>
      <c r="AL100" s="1" t="s">
        <v>172</v>
      </c>
      <c r="AM100">
        <v>9</v>
      </c>
      <c r="AN100">
        <v>0</v>
      </c>
      <c r="AO100" s="1" t="s">
        <v>37</v>
      </c>
      <c r="AP100" s="1" t="s">
        <v>127</v>
      </c>
      <c r="AQ100" s="1" t="s">
        <v>127</v>
      </c>
      <c r="AR100">
        <v>0</v>
      </c>
      <c r="AS100">
        <v>5</v>
      </c>
      <c r="AT100" s="1" t="s">
        <v>127</v>
      </c>
      <c r="AU100" s="1" t="s">
        <v>127</v>
      </c>
      <c r="AV100" s="1" t="s">
        <v>127</v>
      </c>
      <c r="AW100" s="1" t="s">
        <v>127</v>
      </c>
      <c r="AX100" s="1" t="s">
        <v>127</v>
      </c>
      <c r="AY100" s="1" t="s">
        <v>127</v>
      </c>
      <c r="AZ100" s="1" t="s">
        <v>127</v>
      </c>
      <c r="BA100" s="1" t="s">
        <v>49</v>
      </c>
      <c r="BB100" s="1" t="s">
        <v>127</v>
      </c>
      <c r="BC100" s="1" t="s">
        <v>127</v>
      </c>
      <c r="BD100" s="1" t="s">
        <v>127</v>
      </c>
      <c r="BE100" s="1" t="s">
        <v>127</v>
      </c>
      <c r="BF100" s="1" t="s">
        <v>127</v>
      </c>
      <c r="BG100" s="1" t="s">
        <v>127</v>
      </c>
      <c r="BH100" s="1" t="s">
        <v>127</v>
      </c>
      <c r="BI100" s="1" t="s">
        <v>127</v>
      </c>
      <c r="BJ100" s="1" t="s">
        <v>127</v>
      </c>
      <c r="BK100" s="1" t="s">
        <v>127</v>
      </c>
      <c r="BL100" s="1" t="s">
        <v>127</v>
      </c>
      <c r="BM100" s="1" t="s">
        <v>127</v>
      </c>
      <c r="BN100" s="1" t="s">
        <v>127</v>
      </c>
      <c r="BO100" s="1" t="s">
        <v>127</v>
      </c>
      <c r="BP100" s="1" t="s">
        <v>127</v>
      </c>
      <c r="BQ100" s="1" t="s">
        <v>127</v>
      </c>
      <c r="BR100" s="1" t="s">
        <v>127</v>
      </c>
      <c r="BS100" s="1" t="s">
        <v>127</v>
      </c>
      <c r="BT100" s="1" t="s">
        <v>127</v>
      </c>
      <c r="BU100" s="1" t="s">
        <v>1533</v>
      </c>
      <c r="BV100" s="1" t="s">
        <v>127</v>
      </c>
      <c r="BW100" s="1" t="s">
        <v>127</v>
      </c>
      <c r="BX100" s="1" t="s">
        <v>127</v>
      </c>
      <c r="BY100" s="1" t="s">
        <v>71</v>
      </c>
      <c r="BZ100" s="1" t="s">
        <v>127</v>
      </c>
      <c r="CA100" s="1" t="s">
        <v>127</v>
      </c>
      <c r="CB100" s="1" t="s">
        <v>127</v>
      </c>
      <c r="CC100" s="1" t="s">
        <v>127</v>
      </c>
      <c r="CD100" s="1" t="s">
        <v>127</v>
      </c>
      <c r="CE100" s="1" t="s">
        <v>127</v>
      </c>
      <c r="CF100" s="1" t="s">
        <v>127</v>
      </c>
      <c r="CG100" s="1" t="s">
        <v>127</v>
      </c>
      <c r="CH100" s="1" t="s">
        <v>127</v>
      </c>
      <c r="CI100" s="1" t="s">
        <v>80</v>
      </c>
      <c r="CJ100" s="1" t="s">
        <v>81</v>
      </c>
      <c r="CK100" s="1" t="s">
        <v>127</v>
      </c>
      <c r="CL100" s="1" t="s">
        <v>127</v>
      </c>
      <c r="CM100" s="1" t="s">
        <v>84</v>
      </c>
      <c r="CN100" s="1" t="s">
        <v>127</v>
      </c>
      <c r="CO100" s="1" t="s">
        <v>1534</v>
      </c>
      <c r="CP100" s="1" t="s">
        <v>1535</v>
      </c>
      <c r="CQ100" s="1" t="s">
        <v>127</v>
      </c>
      <c r="CR100" s="1" t="s">
        <v>127</v>
      </c>
      <c r="CS100" s="1" t="s">
        <v>127</v>
      </c>
      <c r="CT100" s="1" t="s">
        <v>90</v>
      </c>
      <c r="CU100" s="1" t="s">
        <v>127</v>
      </c>
      <c r="CV100" s="1" t="s">
        <v>127</v>
      </c>
      <c r="CW100" s="1" t="s">
        <v>127</v>
      </c>
      <c r="CX100" s="1" t="s">
        <v>127</v>
      </c>
      <c r="CY100" s="1" t="s">
        <v>127</v>
      </c>
      <c r="CZ100" s="1" t="s">
        <v>127</v>
      </c>
      <c r="DA100" s="1" t="s">
        <v>127</v>
      </c>
      <c r="DB100" s="1" t="s">
        <v>1536</v>
      </c>
      <c r="DC100" s="1" t="s">
        <v>127</v>
      </c>
      <c r="DD100" s="1" t="s">
        <v>127</v>
      </c>
      <c r="DE100" s="1" t="s">
        <v>127</v>
      </c>
      <c r="DF100" s="1" t="s">
        <v>127</v>
      </c>
      <c r="DG100" s="1" t="s">
        <v>102</v>
      </c>
      <c r="DH100" s="1" t="s">
        <v>103</v>
      </c>
      <c r="DI100" s="1" t="s">
        <v>104</v>
      </c>
      <c r="DJ100" s="1" t="s">
        <v>127</v>
      </c>
      <c r="DK100" s="1" t="s">
        <v>127</v>
      </c>
      <c r="DL100" s="1" t="s">
        <v>127</v>
      </c>
      <c r="DM100" s="1" t="s">
        <v>107</v>
      </c>
      <c r="DN100" s="1" t="s">
        <v>88</v>
      </c>
      <c r="DO100" s="1" t="s">
        <v>127</v>
      </c>
      <c r="DP100" s="1" t="s">
        <v>109</v>
      </c>
      <c r="DQ100" s="1" t="s">
        <v>127</v>
      </c>
      <c r="DR100" s="1" t="s">
        <v>127</v>
      </c>
      <c r="DS100" s="1" t="s">
        <v>127</v>
      </c>
      <c r="DT100" s="1" t="s">
        <v>127</v>
      </c>
      <c r="DU100" s="1" t="s">
        <v>1537</v>
      </c>
      <c r="DV100" s="1" t="s">
        <v>1538</v>
      </c>
      <c r="DW100" s="1" t="s">
        <v>698</v>
      </c>
      <c r="DX100" s="1" t="s">
        <v>1539</v>
      </c>
      <c r="DY100" s="1" t="s">
        <v>1540</v>
      </c>
      <c r="DZ100" s="1" t="s">
        <v>1541</v>
      </c>
      <c r="EA100" s="1" t="s">
        <v>1542</v>
      </c>
      <c r="EB100" s="1" t="s">
        <v>1543</v>
      </c>
    </row>
    <row r="101" spans="1:132" x14ac:dyDescent="0.2">
      <c r="A101" s="1" t="s">
        <v>1544</v>
      </c>
      <c r="B101" s="1" t="s">
        <v>1545</v>
      </c>
      <c r="C101" s="1" t="s">
        <v>1546</v>
      </c>
      <c r="D101" s="1" t="s">
        <v>1547</v>
      </c>
      <c r="E101" s="2" t="str">
        <f>HYPERLINK("http://colab.re","http://colab.re")</f>
        <v>http://colab.re</v>
      </c>
      <c r="F101" s="2" t="str">
        <f>HYPERLINK("http://facebook.com/colab.re","http://facebook.com/colab.re")</f>
        <v>http://facebook.com/colab.re</v>
      </c>
      <c r="G101" s="1" t="s">
        <v>185</v>
      </c>
      <c r="H101" s="1" t="s">
        <v>186</v>
      </c>
      <c r="I101" s="1" t="s">
        <v>1548</v>
      </c>
      <c r="J101" s="1" t="s">
        <v>128</v>
      </c>
      <c r="K101">
        <v>2013</v>
      </c>
      <c r="L101" s="1" t="s">
        <v>1549</v>
      </c>
      <c r="M101" s="1" t="s">
        <v>127</v>
      </c>
      <c r="N101" s="1" t="s">
        <v>127</v>
      </c>
      <c r="O101" s="1" t="s">
        <v>127</v>
      </c>
      <c r="P101" s="1" t="s">
        <v>127</v>
      </c>
      <c r="Q101" s="1" t="s">
        <v>127</v>
      </c>
      <c r="R101" s="1" t="s">
        <v>127</v>
      </c>
      <c r="S101" s="1" t="s">
        <v>18</v>
      </c>
      <c r="T101" s="1" t="s">
        <v>127</v>
      </c>
      <c r="U101" s="1" t="s">
        <v>127</v>
      </c>
      <c r="V101" s="1" t="s">
        <v>127</v>
      </c>
      <c r="W101" s="1" t="s">
        <v>22</v>
      </c>
      <c r="X101" s="1" t="s">
        <v>127</v>
      </c>
      <c r="Y101" s="1" t="s">
        <v>127</v>
      </c>
      <c r="Z101" s="1" t="s">
        <v>127</v>
      </c>
      <c r="AA101" s="1" t="s">
        <v>127</v>
      </c>
      <c r="AB101" s="1" t="s">
        <v>127</v>
      </c>
      <c r="AC101" s="1" t="s">
        <v>188</v>
      </c>
      <c r="AD101" s="1" t="s">
        <v>127</v>
      </c>
      <c r="AE101" s="1" t="s">
        <v>188</v>
      </c>
      <c r="AF101" s="1" t="s">
        <v>127</v>
      </c>
      <c r="AG101" s="1" t="s">
        <v>1550</v>
      </c>
      <c r="AH101" s="1" t="s">
        <v>131</v>
      </c>
      <c r="AI101" s="1" t="s">
        <v>127</v>
      </c>
      <c r="AJ101">
        <v>30</v>
      </c>
      <c r="AK101" s="1" t="s">
        <v>171</v>
      </c>
      <c r="AL101" s="1" t="s">
        <v>172</v>
      </c>
      <c r="AM101">
        <v>17</v>
      </c>
      <c r="AN101">
        <v>0</v>
      </c>
      <c r="AO101" s="1" t="s">
        <v>37</v>
      </c>
      <c r="AP101" s="1" t="s">
        <v>127</v>
      </c>
      <c r="AQ101" s="1" t="s">
        <v>127</v>
      </c>
      <c r="AR101">
        <v>1</v>
      </c>
      <c r="AS101">
        <v>0</v>
      </c>
      <c r="AT101" s="1" t="s">
        <v>127</v>
      </c>
      <c r="AU101" s="1" t="s">
        <v>127</v>
      </c>
      <c r="AV101" s="1" t="s">
        <v>127</v>
      </c>
      <c r="AW101" s="1" t="s">
        <v>127</v>
      </c>
      <c r="AX101" s="1" t="s">
        <v>127</v>
      </c>
      <c r="AY101" s="1" t="s">
        <v>127</v>
      </c>
      <c r="AZ101" s="1" t="s">
        <v>127</v>
      </c>
      <c r="BA101" s="1" t="s">
        <v>127</v>
      </c>
      <c r="BB101" s="1" t="s">
        <v>50</v>
      </c>
      <c r="BC101" s="1" t="s">
        <v>127</v>
      </c>
      <c r="BD101" s="1" t="s">
        <v>127</v>
      </c>
      <c r="BE101" s="1" t="s">
        <v>53</v>
      </c>
      <c r="BF101" s="1" t="s">
        <v>127</v>
      </c>
      <c r="BG101" s="1" t="s">
        <v>127</v>
      </c>
      <c r="BH101" s="1" t="s">
        <v>55</v>
      </c>
      <c r="BI101" s="1" t="s">
        <v>127</v>
      </c>
      <c r="BJ101" s="1" t="s">
        <v>57</v>
      </c>
      <c r="BK101" s="1" t="s">
        <v>58</v>
      </c>
      <c r="BL101" s="1" t="s">
        <v>59</v>
      </c>
      <c r="BM101" s="1" t="s">
        <v>60</v>
      </c>
      <c r="BN101" s="1" t="s">
        <v>127</v>
      </c>
      <c r="BO101" s="1" t="s">
        <v>127</v>
      </c>
      <c r="BP101" s="1" t="s">
        <v>63</v>
      </c>
      <c r="BQ101" s="1" t="s">
        <v>127</v>
      </c>
      <c r="BR101" s="1" t="s">
        <v>127</v>
      </c>
      <c r="BS101" s="1" t="s">
        <v>66</v>
      </c>
      <c r="BT101" s="1" t="s">
        <v>67</v>
      </c>
      <c r="BU101" s="1" t="s">
        <v>127</v>
      </c>
      <c r="BV101" s="1" t="s">
        <v>127</v>
      </c>
      <c r="BW101" s="1" t="s">
        <v>127</v>
      </c>
      <c r="BX101" s="1" t="s">
        <v>127</v>
      </c>
      <c r="BY101" s="1" t="s">
        <v>127</v>
      </c>
      <c r="BZ101" s="1" t="s">
        <v>127</v>
      </c>
      <c r="CA101" s="1" t="s">
        <v>127</v>
      </c>
      <c r="CB101" s="1" t="s">
        <v>127</v>
      </c>
      <c r="CC101" s="1" t="s">
        <v>127</v>
      </c>
      <c r="CD101" s="1" t="s">
        <v>127</v>
      </c>
      <c r="CE101" s="1" t="s">
        <v>77</v>
      </c>
      <c r="CF101" s="1" t="s">
        <v>127</v>
      </c>
      <c r="CG101" s="1" t="s">
        <v>127</v>
      </c>
      <c r="CH101" s="1" t="s">
        <v>127</v>
      </c>
      <c r="CI101" s="1" t="s">
        <v>127</v>
      </c>
      <c r="CJ101" s="1" t="s">
        <v>127</v>
      </c>
      <c r="CK101" s="1" t="s">
        <v>127</v>
      </c>
      <c r="CL101" s="1" t="s">
        <v>83</v>
      </c>
      <c r="CM101" s="1" t="s">
        <v>127</v>
      </c>
      <c r="CN101" s="1" t="s">
        <v>127</v>
      </c>
      <c r="CO101" s="1" t="s">
        <v>127</v>
      </c>
      <c r="CP101" s="1" t="s">
        <v>127</v>
      </c>
      <c r="CQ101" s="1" t="s">
        <v>127</v>
      </c>
      <c r="CR101" s="1" t="s">
        <v>127</v>
      </c>
      <c r="CS101" s="1" t="s">
        <v>127</v>
      </c>
      <c r="CT101" s="1" t="s">
        <v>127</v>
      </c>
      <c r="CU101" s="1" t="s">
        <v>127</v>
      </c>
      <c r="CV101" s="1" t="s">
        <v>127</v>
      </c>
      <c r="CW101" s="1" t="s">
        <v>127</v>
      </c>
      <c r="CX101" s="1" t="s">
        <v>127</v>
      </c>
      <c r="CY101" s="1" t="s">
        <v>127</v>
      </c>
      <c r="CZ101" s="1" t="s">
        <v>127</v>
      </c>
      <c r="DA101" s="1" t="s">
        <v>97</v>
      </c>
      <c r="DB101" s="1" t="s">
        <v>127</v>
      </c>
      <c r="DC101" s="1" t="s">
        <v>98</v>
      </c>
      <c r="DD101" s="1" t="s">
        <v>127</v>
      </c>
      <c r="DE101" s="1" t="s">
        <v>127</v>
      </c>
      <c r="DF101" s="1" t="s">
        <v>127</v>
      </c>
      <c r="DG101" s="1" t="s">
        <v>127</v>
      </c>
      <c r="DH101" s="1" t="s">
        <v>103</v>
      </c>
      <c r="DI101" s="1" t="s">
        <v>127</v>
      </c>
      <c r="DJ101" s="1" t="s">
        <v>127</v>
      </c>
      <c r="DK101" s="1" t="s">
        <v>127</v>
      </c>
      <c r="DL101" s="1" t="s">
        <v>127</v>
      </c>
      <c r="DM101" s="1" t="s">
        <v>127</v>
      </c>
      <c r="DN101" s="1" t="s">
        <v>127</v>
      </c>
      <c r="DO101" s="1" t="s">
        <v>127</v>
      </c>
      <c r="DP101" s="1" t="s">
        <v>109</v>
      </c>
      <c r="DQ101" s="1" t="s">
        <v>127</v>
      </c>
      <c r="DR101" s="1" t="s">
        <v>127</v>
      </c>
      <c r="DS101" s="1" t="s">
        <v>127</v>
      </c>
      <c r="DT101" s="1" t="s">
        <v>127</v>
      </c>
      <c r="DU101" s="1" t="s">
        <v>127</v>
      </c>
      <c r="DV101" s="1" t="s">
        <v>1551</v>
      </c>
      <c r="DW101" s="1" t="s">
        <v>127</v>
      </c>
      <c r="DX101" s="1" t="s">
        <v>127</v>
      </c>
      <c r="DY101" s="1" t="s">
        <v>127</v>
      </c>
      <c r="DZ101" s="1" t="s">
        <v>1552</v>
      </c>
      <c r="EA101" s="1" t="s">
        <v>1553</v>
      </c>
      <c r="EB101" s="1" t="s">
        <v>1554</v>
      </c>
    </row>
    <row r="102" spans="1:132" x14ac:dyDescent="0.2">
      <c r="A102" s="1" t="s">
        <v>1555</v>
      </c>
      <c r="B102" s="1" t="s">
        <v>1556</v>
      </c>
      <c r="C102" s="1" t="s">
        <v>1557</v>
      </c>
      <c r="D102" s="1" t="s">
        <v>1558</v>
      </c>
      <c r="E102" s="2" t="str">
        <f>HYPERLINK("http://outracidade.com.br","http://outracidade.com.br")</f>
        <v>http://outracidade.com.br</v>
      </c>
      <c r="F102" s="2" t="str">
        <f>HYPERLINK("http://facebook.com/umaoutracidade","http://facebook.com/umaoutracidade")</f>
        <v>http://facebook.com/umaoutracidade</v>
      </c>
      <c r="G102" s="1" t="s">
        <v>185</v>
      </c>
      <c r="H102" s="1" t="s">
        <v>186</v>
      </c>
      <c r="I102" s="1" t="s">
        <v>127</v>
      </c>
      <c r="J102" s="1" t="s">
        <v>128</v>
      </c>
      <c r="K102">
        <v>2015</v>
      </c>
      <c r="L102" s="1" t="s">
        <v>1559</v>
      </c>
      <c r="M102" s="1" t="s">
        <v>127</v>
      </c>
      <c r="N102" s="1" t="s">
        <v>13</v>
      </c>
      <c r="O102" s="1" t="s">
        <v>127</v>
      </c>
      <c r="P102" s="1" t="s">
        <v>127</v>
      </c>
      <c r="Q102" s="1" t="s">
        <v>127</v>
      </c>
      <c r="R102" s="1" t="s">
        <v>127</v>
      </c>
      <c r="S102" s="1" t="s">
        <v>127</v>
      </c>
      <c r="T102" s="1" t="s">
        <v>127</v>
      </c>
      <c r="U102" s="1" t="s">
        <v>127</v>
      </c>
      <c r="V102" s="1" t="s">
        <v>21</v>
      </c>
      <c r="W102" s="1" t="s">
        <v>22</v>
      </c>
      <c r="X102" s="1" t="s">
        <v>23</v>
      </c>
      <c r="Y102" s="1" t="s">
        <v>127</v>
      </c>
      <c r="Z102" s="1" t="s">
        <v>127</v>
      </c>
      <c r="AA102" s="1" t="s">
        <v>127</v>
      </c>
      <c r="AB102" s="1" t="s">
        <v>127</v>
      </c>
      <c r="AC102" s="1" t="s">
        <v>127</v>
      </c>
      <c r="AD102" s="1" t="s">
        <v>1560</v>
      </c>
      <c r="AE102" s="1" t="s">
        <v>127</v>
      </c>
      <c r="AF102" s="1" t="s">
        <v>1560</v>
      </c>
      <c r="AG102" s="1" t="s">
        <v>1556</v>
      </c>
      <c r="AH102" s="1" t="s">
        <v>131</v>
      </c>
      <c r="AI102" s="1" t="s">
        <v>127</v>
      </c>
      <c r="AJ102">
        <v>38</v>
      </c>
      <c r="AK102" s="1" t="s">
        <v>553</v>
      </c>
      <c r="AL102" s="1" t="s">
        <v>172</v>
      </c>
      <c r="AM102">
        <v>1</v>
      </c>
      <c r="AN102">
        <v>10</v>
      </c>
      <c r="AO102" s="1" t="s">
        <v>37</v>
      </c>
      <c r="AP102" s="1" t="s">
        <v>38</v>
      </c>
      <c r="AQ102" s="1" t="s">
        <v>127</v>
      </c>
      <c r="AR102">
        <v>5</v>
      </c>
      <c r="AS102">
        <v>5</v>
      </c>
      <c r="AT102" s="1" t="s">
        <v>127</v>
      </c>
      <c r="AU102" s="1" t="s">
        <v>127</v>
      </c>
      <c r="AV102" s="1" t="s">
        <v>127</v>
      </c>
      <c r="AW102" s="1" t="s">
        <v>127</v>
      </c>
      <c r="AX102" s="1" t="s">
        <v>127</v>
      </c>
      <c r="AY102" s="1" t="s">
        <v>127</v>
      </c>
      <c r="AZ102" s="1" t="s">
        <v>127</v>
      </c>
      <c r="BA102" s="1" t="s">
        <v>127</v>
      </c>
      <c r="BB102" s="1" t="s">
        <v>50</v>
      </c>
      <c r="BC102" s="1" t="s">
        <v>127</v>
      </c>
      <c r="BD102" s="1" t="s">
        <v>127</v>
      </c>
      <c r="BE102" s="1" t="s">
        <v>127</v>
      </c>
      <c r="BF102" s="1" t="s">
        <v>127</v>
      </c>
      <c r="BG102" s="1" t="s">
        <v>127</v>
      </c>
      <c r="BH102" s="1" t="s">
        <v>127</v>
      </c>
      <c r="BI102" s="1" t="s">
        <v>127</v>
      </c>
      <c r="BJ102" s="1" t="s">
        <v>57</v>
      </c>
      <c r="BK102" s="1" t="s">
        <v>58</v>
      </c>
      <c r="BL102" s="1" t="s">
        <v>127</v>
      </c>
      <c r="BM102" s="1" t="s">
        <v>127</v>
      </c>
      <c r="BN102" s="1" t="s">
        <v>127</v>
      </c>
      <c r="BO102" s="1" t="s">
        <v>127</v>
      </c>
      <c r="BP102" s="1" t="s">
        <v>127</v>
      </c>
      <c r="BQ102" s="1" t="s">
        <v>64</v>
      </c>
      <c r="BR102" s="1" t="s">
        <v>127</v>
      </c>
      <c r="BS102" s="1" t="s">
        <v>66</v>
      </c>
      <c r="BT102" s="1" t="s">
        <v>127</v>
      </c>
      <c r="BU102" s="1" t="s">
        <v>127</v>
      </c>
      <c r="BV102" s="1" t="s">
        <v>68</v>
      </c>
      <c r="BW102" s="1" t="s">
        <v>69</v>
      </c>
      <c r="BX102" s="1" t="s">
        <v>70</v>
      </c>
      <c r="BY102" s="1" t="s">
        <v>71</v>
      </c>
      <c r="BZ102" s="1" t="s">
        <v>72</v>
      </c>
      <c r="CA102" s="1" t="s">
        <v>73</v>
      </c>
      <c r="CB102" s="1" t="s">
        <v>74</v>
      </c>
      <c r="CC102" s="1" t="s">
        <v>75</v>
      </c>
      <c r="CD102" s="1" t="s">
        <v>76</v>
      </c>
      <c r="CE102" s="1" t="s">
        <v>77</v>
      </c>
      <c r="CF102" s="1" t="s">
        <v>127</v>
      </c>
      <c r="CG102" s="1" t="s">
        <v>78</v>
      </c>
      <c r="CH102" s="1" t="s">
        <v>127</v>
      </c>
      <c r="CI102" s="1" t="s">
        <v>127</v>
      </c>
      <c r="CJ102" s="1" t="s">
        <v>127</v>
      </c>
      <c r="CK102" s="1" t="s">
        <v>127</v>
      </c>
      <c r="CL102" s="1" t="s">
        <v>127</v>
      </c>
      <c r="CM102" s="1" t="s">
        <v>127</v>
      </c>
      <c r="CN102" s="1" t="s">
        <v>127</v>
      </c>
      <c r="CO102" s="1" t="s">
        <v>1561</v>
      </c>
      <c r="CP102" s="1" t="s">
        <v>127</v>
      </c>
      <c r="CQ102" s="1" t="s">
        <v>87</v>
      </c>
      <c r="CR102" s="1" t="s">
        <v>127</v>
      </c>
      <c r="CS102" s="1" t="s">
        <v>127</v>
      </c>
      <c r="CT102" s="1" t="s">
        <v>127</v>
      </c>
      <c r="CU102" s="1" t="s">
        <v>127</v>
      </c>
      <c r="CV102" s="1" t="s">
        <v>92</v>
      </c>
      <c r="CW102" s="1" t="s">
        <v>127</v>
      </c>
      <c r="CX102" s="1" t="s">
        <v>127</v>
      </c>
      <c r="CY102" s="1" t="s">
        <v>127</v>
      </c>
      <c r="CZ102" s="1" t="s">
        <v>127</v>
      </c>
      <c r="DA102" s="1" t="s">
        <v>127</v>
      </c>
      <c r="DB102" s="1" t="s">
        <v>127</v>
      </c>
      <c r="DC102" s="1" t="s">
        <v>98</v>
      </c>
      <c r="DD102" s="1" t="s">
        <v>99</v>
      </c>
      <c r="DE102" s="1" t="s">
        <v>127</v>
      </c>
      <c r="DF102" s="1" t="s">
        <v>101</v>
      </c>
      <c r="DG102" s="1" t="s">
        <v>127</v>
      </c>
      <c r="DH102" s="1" t="s">
        <v>103</v>
      </c>
      <c r="DI102" s="1" t="s">
        <v>127</v>
      </c>
      <c r="DJ102" s="1" t="s">
        <v>127</v>
      </c>
      <c r="DK102" s="1" t="s">
        <v>127</v>
      </c>
      <c r="DL102" s="1" t="s">
        <v>106</v>
      </c>
      <c r="DM102" s="1" t="s">
        <v>107</v>
      </c>
      <c r="DN102" s="1" t="s">
        <v>127</v>
      </c>
      <c r="DO102" s="1" t="s">
        <v>127</v>
      </c>
      <c r="DP102" s="1" t="s">
        <v>127</v>
      </c>
      <c r="DQ102" s="1" t="s">
        <v>127</v>
      </c>
      <c r="DR102" s="1" t="s">
        <v>111</v>
      </c>
      <c r="DS102" s="1" t="s">
        <v>127</v>
      </c>
      <c r="DT102" s="1" t="s">
        <v>127</v>
      </c>
      <c r="DU102" s="1" t="s">
        <v>127</v>
      </c>
      <c r="DV102" s="1" t="s">
        <v>127</v>
      </c>
      <c r="DW102" s="1" t="s">
        <v>1562</v>
      </c>
      <c r="DX102" s="1" t="s">
        <v>407</v>
      </c>
      <c r="DY102" s="1" t="s">
        <v>127</v>
      </c>
      <c r="DZ102" s="1" t="s">
        <v>1563</v>
      </c>
      <c r="EA102" s="1" t="s">
        <v>1564</v>
      </c>
      <c r="EB102" s="1" t="s">
        <v>1565</v>
      </c>
    </row>
    <row r="103" spans="1:132" x14ac:dyDescent="0.2">
      <c r="A103" s="1" t="s">
        <v>1566</v>
      </c>
      <c r="B103" s="1" t="s">
        <v>1567</v>
      </c>
      <c r="C103" s="1" t="s">
        <v>1568</v>
      </c>
      <c r="D103" s="1" t="s">
        <v>1569</v>
      </c>
      <c r="E103" s="2" t="str">
        <f>HYPERLINK("http://bit.ly/marianabarros","http://bit.ly/marianabarros")</f>
        <v>http://bit.ly/marianabarros</v>
      </c>
      <c r="F103" s="2" t="str">
        <f>HYPERLINK("http://www.facebook.com/cidadessemfronteiras","http://www.facebook.com/cidadessemfronteiras")</f>
        <v>http://www.facebook.com/cidadessemfronteiras</v>
      </c>
      <c r="G103" s="1" t="s">
        <v>185</v>
      </c>
      <c r="H103" s="1" t="s">
        <v>186</v>
      </c>
      <c r="I103" s="1" t="s">
        <v>127</v>
      </c>
      <c r="J103" s="1" t="s">
        <v>150</v>
      </c>
      <c r="K103">
        <v>2014</v>
      </c>
      <c r="L103" s="1" t="s">
        <v>1570</v>
      </c>
      <c r="M103" s="1" t="s">
        <v>12</v>
      </c>
      <c r="N103" s="1" t="s">
        <v>13</v>
      </c>
      <c r="O103" s="1" t="s">
        <v>127</v>
      </c>
      <c r="P103" s="1" t="s">
        <v>127</v>
      </c>
      <c r="Q103" s="1" t="s">
        <v>127</v>
      </c>
      <c r="R103" s="1" t="s">
        <v>17</v>
      </c>
      <c r="S103" s="1" t="s">
        <v>18</v>
      </c>
      <c r="T103" s="1" t="s">
        <v>19</v>
      </c>
      <c r="U103" s="1" t="s">
        <v>127</v>
      </c>
      <c r="V103" s="1" t="s">
        <v>127</v>
      </c>
      <c r="W103" s="1" t="s">
        <v>127</v>
      </c>
      <c r="X103" s="1" t="s">
        <v>23</v>
      </c>
      <c r="Y103" s="1" t="s">
        <v>127</v>
      </c>
      <c r="Z103" s="1" t="s">
        <v>127</v>
      </c>
      <c r="AA103" s="1" t="s">
        <v>26</v>
      </c>
      <c r="AB103" s="1" t="s">
        <v>27</v>
      </c>
      <c r="AC103" s="1" t="s">
        <v>127</v>
      </c>
      <c r="AD103" s="1" t="s">
        <v>1571</v>
      </c>
      <c r="AE103" s="1" t="s">
        <v>393</v>
      </c>
      <c r="AF103" s="1" t="s">
        <v>127</v>
      </c>
      <c r="AG103" s="1" t="s">
        <v>1572</v>
      </c>
      <c r="AH103" s="1" t="s">
        <v>203</v>
      </c>
      <c r="AI103" s="1" t="s">
        <v>127</v>
      </c>
      <c r="AJ103">
        <v>34</v>
      </c>
      <c r="AK103" s="1" t="s">
        <v>1506</v>
      </c>
      <c r="AL103" s="1" t="s">
        <v>133</v>
      </c>
      <c r="AM103"/>
      <c r="AN103"/>
      <c r="AO103" s="1" t="s">
        <v>127</v>
      </c>
      <c r="AP103" s="1" t="s">
        <v>127</v>
      </c>
      <c r="AQ103" s="1" t="s">
        <v>127</v>
      </c>
      <c r="AR103"/>
      <c r="AS103"/>
      <c r="AT103" s="1" t="s">
        <v>127</v>
      </c>
      <c r="AU103" s="1" t="s">
        <v>127</v>
      </c>
      <c r="AV103" s="1" t="s">
        <v>127</v>
      </c>
      <c r="AW103" s="1" t="s">
        <v>127</v>
      </c>
      <c r="AX103" s="1" t="s">
        <v>127</v>
      </c>
      <c r="AY103" s="1" t="s">
        <v>127</v>
      </c>
      <c r="AZ103" s="1" t="s">
        <v>127</v>
      </c>
      <c r="BA103" s="1" t="s">
        <v>127</v>
      </c>
      <c r="BB103" s="1" t="s">
        <v>127</v>
      </c>
      <c r="BC103" s="1" t="s">
        <v>51</v>
      </c>
      <c r="BD103" s="1" t="s">
        <v>127</v>
      </c>
      <c r="BE103" s="1" t="s">
        <v>127</v>
      </c>
      <c r="BF103" s="1" t="s">
        <v>127</v>
      </c>
      <c r="BG103" s="1" t="s">
        <v>127</v>
      </c>
      <c r="BH103" s="1" t="s">
        <v>127</v>
      </c>
      <c r="BI103" s="1" t="s">
        <v>127</v>
      </c>
      <c r="BJ103" s="1" t="s">
        <v>127</v>
      </c>
      <c r="BK103" s="1" t="s">
        <v>58</v>
      </c>
      <c r="BL103" s="1" t="s">
        <v>59</v>
      </c>
      <c r="BM103" s="1" t="s">
        <v>127</v>
      </c>
      <c r="BN103" s="1" t="s">
        <v>127</v>
      </c>
      <c r="BO103" s="1" t="s">
        <v>127</v>
      </c>
      <c r="BP103" s="1" t="s">
        <v>63</v>
      </c>
      <c r="BQ103" s="1" t="s">
        <v>64</v>
      </c>
      <c r="BR103" s="1" t="s">
        <v>127</v>
      </c>
      <c r="BS103" s="1" t="s">
        <v>66</v>
      </c>
      <c r="BT103" s="1" t="s">
        <v>127</v>
      </c>
      <c r="BU103" s="1" t="s">
        <v>127</v>
      </c>
      <c r="BV103" s="1" t="s">
        <v>68</v>
      </c>
      <c r="BW103" s="1" t="s">
        <v>127</v>
      </c>
      <c r="BX103" s="1" t="s">
        <v>70</v>
      </c>
      <c r="BY103" s="1" t="s">
        <v>127</v>
      </c>
      <c r="BZ103" s="1" t="s">
        <v>127</v>
      </c>
      <c r="CA103" s="1" t="s">
        <v>127</v>
      </c>
      <c r="CB103" s="1" t="s">
        <v>74</v>
      </c>
      <c r="CC103" s="1" t="s">
        <v>127</v>
      </c>
      <c r="CD103" s="1" t="s">
        <v>127</v>
      </c>
      <c r="CE103" s="1" t="s">
        <v>127</v>
      </c>
      <c r="CF103" s="1" t="s">
        <v>127</v>
      </c>
      <c r="CG103" s="1" t="s">
        <v>78</v>
      </c>
      <c r="CH103" s="1" t="s">
        <v>127</v>
      </c>
      <c r="CI103" s="1" t="s">
        <v>127</v>
      </c>
      <c r="CJ103" s="1" t="s">
        <v>127</v>
      </c>
      <c r="CK103" s="1" t="s">
        <v>127</v>
      </c>
      <c r="CL103" s="1" t="s">
        <v>127</v>
      </c>
      <c r="CM103" s="1" t="s">
        <v>127</v>
      </c>
      <c r="CN103" s="1" t="s">
        <v>127</v>
      </c>
      <c r="CO103" s="1" t="s">
        <v>1573</v>
      </c>
      <c r="CP103" s="1" t="s">
        <v>1574</v>
      </c>
      <c r="CQ103" s="1" t="s">
        <v>127</v>
      </c>
      <c r="CR103" s="1" t="s">
        <v>127</v>
      </c>
      <c r="CS103" s="1" t="s">
        <v>89</v>
      </c>
      <c r="CT103" s="1" t="s">
        <v>127</v>
      </c>
      <c r="CU103" s="1" t="s">
        <v>127</v>
      </c>
      <c r="CV103" s="1" t="s">
        <v>127</v>
      </c>
      <c r="CW103" s="1" t="s">
        <v>127</v>
      </c>
      <c r="CX103" s="1" t="s">
        <v>94</v>
      </c>
      <c r="CY103" s="1" t="s">
        <v>127</v>
      </c>
      <c r="CZ103" s="1" t="s">
        <v>127</v>
      </c>
      <c r="DA103" s="1" t="s">
        <v>127</v>
      </c>
      <c r="DB103" s="1" t="s">
        <v>127</v>
      </c>
      <c r="DC103" s="1" t="s">
        <v>127</v>
      </c>
      <c r="DD103" s="1" t="s">
        <v>127</v>
      </c>
      <c r="DE103" s="1" t="s">
        <v>127</v>
      </c>
      <c r="DF103" s="1" t="s">
        <v>101</v>
      </c>
      <c r="DG103" s="1" t="s">
        <v>127</v>
      </c>
      <c r="DH103" s="1" t="s">
        <v>103</v>
      </c>
      <c r="DI103" s="1" t="s">
        <v>127</v>
      </c>
      <c r="DJ103" s="1" t="s">
        <v>105</v>
      </c>
      <c r="DK103" s="1" t="s">
        <v>127</v>
      </c>
      <c r="DL103" s="1" t="s">
        <v>127</v>
      </c>
      <c r="DM103" s="1" t="s">
        <v>127</v>
      </c>
      <c r="DN103" s="1" t="s">
        <v>127</v>
      </c>
      <c r="DO103" s="1" t="s">
        <v>127</v>
      </c>
      <c r="DP103" s="1" t="s">
        <v>127</v>
      </c>
      <c r="DQ103" s="1" t="s">
        <v>127</v>
      </c>
      <c r="DR103" s="1" t="s">
        <v>111</v>
      </c>
      <c r="DS103" s="1" t="s">
        <v>112</v>
      </c>
      <c r="DT103" s="1" t="s">
        <v>127</v>
      </c>
      <c r="DU103" s="1" t="s">
        <v>127</v>
      </c>
      <c r="DV103" s="1" t="s">
        <v>1575</v>
      </c>
      <c r="DW103" s="1" t="s">
        <v>127</v>
      </c>
      <c r="DX103" s="1" t="s">
        <v>127</v>
      </c>
      <c r="DY103" s="1" t="s">
        <v>127</v>
      </c>
      <c r="DZ103" s="1" t="s">
        <v>1576</v>
      </c>
      <c r="EA103" s="1" t="s">
        <v>1577</v>
      </c>
      <c r="EB103" s="1" t="s">
        <v>1578</v>
      </c>
    </row>
    <row r="104" spans="1:132" x14ac:dyDescent="0.2">
      <c r="A104" s="1" t="s">
        <v>1579</v>
      </c>
      <c r="B104" s="1" t="s">
        <v>1580</v>
      </c>
      <c r="C104" s="1" t="s">
        <v>1581</v>
      </c>
      <c r="D104" s="1" t="s">
        <v>1582</v>
      </c>
      <c r="E104" s="2" t="str">
        <f>HYPERLINK("http://viatrolebus.com.br","http://viatrolebus.com.br")</f>
        <v>http://viatrolebus.com.br</v>
      </c>
      <c r="F104" s="2" t="str">
        <f>HYPERLINK("http://Facebook.com/viatrolebus","http://Facebook.com/viatrolebus")</f>
        <v>http://Facebook.com/viatrolebus</v>
      </c>
      <c r="G104" s="1" t="s">
        <v>185</v>
      </c>
      <c r="H104" s="1" t="s">
        <v>186</v>
      </c>
      <c r="I104" s="1" t="s">
        <v>127</v>
      </c>
      <c r="J104" s="1" t="s">
        <v>150</v>
      </c>
      <c r="K104">
        <v>2003</v>
      </c>
      <c r="L104" s="1" t="s">
        <v>1583</v>
      </c>
      <c r="M104" s="1" t="s">
        <v>127</v>
      </c>
      <c r="N104" s="1" t="s">
        <v>13</v>
      </c>
      <c r="O104" s="1" t="s">
        <v>127</v>
      </c>
      <c r="P104" s="1" t="s">
        <v>127</v>
      </c>
      <c r="Q104" s="1" t="s">
        <v>127</v>
      </c>
      <c r="R104" s="1" t="s">
        <v>127</v>
      </c>
      <c r="S104" s="1" t="s">
        <v>127</v>
      </c>
      <c r="T104" s="1" t="s">
        <v>127</v>
      </c>
      <c r="U104" s="1" t="s">
        <v>127</v>
      </c>
      <c r="V104" s="1" t="s">
        <v>127</v>
      </c>
      <c r="W104" s="1" t="s">
        <v>127</v>
      </c>
      <c r="X104" s="1" t="s">
        <v>127</v>
      </c>
      <c r="Y104" s="1" t="s">
        <v>127</v>
      </c>
      <c r="Z104" s="1" t="s">
        <v>25</v>
      </c>
      <c r="AA104" s="1" t="s">
        <v>127</v>
      </c>
      <c r="AB104" s="1" t="s">
        <v>127</v>
      </c>
      <c r="AC104" s="1" t="s">
        <v>127</v>
      </c>
      <c r="AD104" s="1" t="s">
        <v>64</v>
      </c>
      <c r="AE104" s="1" t="s">
        <v>127</v>
      </c>
      <c r="AF104" s="1" t="s">
        <v>64</v>
      </c>
      <c r="AG104" s="1" t="s">
        <v>1580</v>
      </c>
      <c r="AH104" s="1" t="s">
        <v>131</v>
      </c>
      <c r="AI104" s="1" t="s">
        <v>127</v>
      </c>
      <c r="AJ104">
        <v>31</v>
      </c>
      <c r="AK104" s="1" t="s">
        <v>694</v>
      </c>
      <c r="AL104" s="1" t="s">
        <v>172</v>
      </c>
      <c r="AM104">
        <v>2</v>
      </c>
      <c r="AN104">
        <v>2</v>
      </c>
      <c r="AO104" s="1" t="s">
        <v>127</v>
      </c>
      <c r="AP104" s="1" t="s">
        <v>127</v>
      </c>
      <c r="AQ104" s="1" t="s">
        <v>39</v>
      </c>
      <c r="AR104">
        <v>3</v>
      </c>
      <c r="AS104">
        <v>1</v>
      </c>
      <c r="AT104" s="1" t="s">
        <v>127</v>
      </c>
      <c r="AU104" s="1" t="s">
        <v>127</v>
      </c>
      <c r="AV104" s="1" t="s">
        <v>127</v>
      </c>
      <c r="AW104" s="1" t="s">
        <v>127</v>
      </c>
      <c r="AX104" s="1" t="s">
        <v>127</v>
      </c>
      <c r="AY104" s="1" t="s">
        <v>127</v>
      </c>
      <c r="AZ104" s="1" t="s">
        <v>127</v>
      </c>
      <c r="BA104" s="1" t="s">
        <v>127</v>
      </c>
      <c r="BB104" s="1" t="s">
        <v>127</v>
      </c>
      <c r="BC104" s="1" t="s">
        <v>127</v>
      </c>
      <c r="BD104" s="1" t="s">
        <v>127</v>
      </c>
      <c r="BE104" s="1" t="s">
        <v>127</v>
      </c>
      <c r="BF104" s="1" t="s">
        <v>54</v>
      </c>
      <c r="BG104" s="1" t="s">
        <v>127</v>
      </c>
      <c r="BH104" s="1" t="s">
        <v>55</v>
      </c>
      <c r="BI104" s="1" t="s">
        <v>127</v>
      </c>
      <c r="BJ104" s="1" t="s">
        <v>57</v>
      </c>
      <c r="BK104" s="1" t="s">
        <v>58</v>
      </c>
      <c r="BL104" s="1" t="s">
        <v>127</v>
      </c>
      <c r="BM104" s="1" t="s">
        <v>60</v>
      </c>
      <c r="BN104" s="1" t="s">
        <v>61</v>
      </c>
      <c r="BO104" s="1" t="s">
        <v>127</v>
      </c>
      <c r="BP104" s="1" t="s">
        <v>127</v>
      </c>
      <c r="BQ104" s="1" t="s">
        <v>127</v>
      </c>
      <c r="BR104" s="1" t="s">
        <v>127</v>
      </c>
      <c r="BS104" s="1" t="s">
        <v>66</v>
      </c>
      <c r="BT104" s="1" t="s">
        <v>127</v>
      </c>
      <c r="BU104" s="1" t="s">
        <v>127</v>
      </c>
      <c r="BV104" s="1" t="s">
        <v>127</v>
      </c>
      <c r="BW104" s="1" t="s">
        <v>69</v>
      </c>
      <c r="BX104" s="1" t="s">
        <v>127</v>
      </c>
      <c r="BY104" s="1" t="s">
        <v>71</v>
      </c>
      <c r="BZ104" s="1" t="s">
        <v>127</v>
      </c>
      <c r="CA104" s="1" t="s">
        <v>73</v>
      </c>
      <c r="CB104" s="1" t="s">
        <v>127</v>
      </c>
      <c r="CC104" s="1" t="s">
        <v>127</v>
      </c>
      <c r="CD104" s="1" t="s">
        <v>127</v>
      </c>
      <c r="CE104" s="1" t="s">
        <v>127</v>
      </c>
      <c r="CF104" s="1" t="s">
        <v>127</v>
      </c>
      <c r="CG104" s="1" t="s">
        <v>78</v>
      </c>
      <c r="CH104" s="1" t="s">
        <v>79</v>
      </c>
      <c r="CI104" s="1" t="s">
        <v>80</v>
      </c>
      <c r="CJ104" s="1" t="s">
        <v>127</v>
      </c>
      <c r="CK104" s="1" t="s">
        <v>127</v>
      </c>
      <c r="CL104" s="1" t="s">
        <v>127</v>
      </c>
      <c r="CM104" s="1" t="s">
        <v>127</v>
      </c>
      <c r="CN104" s="1" t="s">
        <v>127</v>
      </c>
      <c r="CO104" s="1" t="s">
        <v>1584</v>
      </c>
      <c r="CP104" s="1" t="s">
        <v>127</v>
      </c>
      <c r="CQ104" s="1" t="s">
        <v>87</v>
      </c>
      <c r="CR104" s="1" t="s">
        <v>127</v>
      </c>
      <c r="CS104" s="1" t="s">
        <v>127</v>
      </c>
      <c r="CT104" s="1" t="s">
        <v>127</v>
      </c>
      <c r="CU104" s="1" t="s">
        <v>127</v>
      </c>
      <c r="CV104" s="1" t="s">
        <v>127</v>
      </c>
      <c r="CW104" s="1" t="s">
        <v>127</v>
      </c>
      <c r="CX104" s="1" t="s">
        <v>127</v>
      </c>
      <c r="CY104" s="1" t="s">
        <v>127</v>
      </c>
      <c r="CZ104" s="1" t="s">
        <v>127</v>
      </c>
      <c r="DA104" s="1" t="s">
        <v>127</v>
      </c>
      <c r="DB104" s="1" t="s">
        <v>127</v>
      </c>
      <c r="DC104" s="1" t="s">
        <v>127</v>
      </c>
      <c r="DD104" s="1" t="s">
        <v>127</v>
      </c>
      <c r="DE104" s="1" t="s">
        <v>127</v>
      </c>
      <c r="DF104" s="1" t="s">
        <v>127</v>
      </c>
      <c r="DG104" s="1" t="s">
        <v>127</v>
      </c>
      <c r="DH104" s="1" t="s">
        <v>127</v>
      </c>
      <c r="DI104" s="1" t="s">
        <v>127</v>
      </c>
      <c r="DJ104" s="1" t="s">
        <v>127</v>
      </c>
      <c r="DK104" s="1" t="s">
        <v>127</v>
      </c>
      <c r="DL104" s="1" t="s">
        <v>127</v>
      </c>
      <c r="DM104" s="1" t="s">
        <v>127</v>
      </c>
      <c r="DN104" s="1" t="s">
        <v>127</v>
      </c>
      <c r="DO104" s="1" t="s">
        <v>127</v>
      </c>
      <c r="DP104" s="1" t="s">
        <v>127</v>
      </c>
      <c r="DQ104" s="1" t="s">
        <v>127</v>
      </c>
      <c r="DR104" s="1" t="s">
        <v>127</v>
      </c>
      <c r="DS104" s="1" t="s">
        <v>112</v>
      </c>
      <c r="DT104" s="1" t="s">
        <v>127</v>
      </c>
      <c r="DU104" s="1" t="s">
        <v>127</v>
      </c>
      <c r="DV104" s="1" t="s">
        <v>127</v>
      </c>
      <c r="DW104" s="1" t="s">
        <v>127</v>
      </c>
      <c r="DX104" s="1" t="s">
        <v>127</v>
      </c>
      <c r="DY104" s="1" t="s">
        <v>127</v>
      </c>
      <c r="DZ104" s="1" t="s">
        <v>1585</v>
      </c>
      <c r="EA104" s="1" t="s">
        <v>1586</v>
      </c>
      <c r="EB104" s="1" t="s">
        <v>1587</v>
      </c>
    </row>
    <row r="105" spans="1:132" x14ac:dyDescent="0.2">
      <c r="A105" s="1" t="s">
        <v>1588</v>
      </c>
      <c r="B105" s="1" t="s">
        <v>1589</v>
      </c>
      <c r="C105" s="1" t="s">
        <v>1590</v>
      </c>
      <c r="D105" s="1" t="s">
        <v>1591</v>
      </c>
      <c r="E105" s="2" t="str">
        <f>HYPERLINK("http://www.sjc.sp.gov.br/calcadasegura","http://www.sjc.sp.gov.br/calcadasegura")</f>
        <v>http://www.sjc.sp.gov.br/calcadasegura</v>
      </c>
      <c r="F105" s="2" t="str">
        <f>HYPERLINK("http://","http://")</f>
        <v>http://</v>
      </c>
      <c r="G105" s="1" t="s">
        <v>185</v>
      </c>
      <c r="H105" s="1" t="s">
        <v>1592</v>
      </c>
      <c r="I105" s="1" t="s">
        <v>127</v>
      </c>
      <c r="J105" s="1" t="s">
        <v>127</v>
      </c>
      <c r="K105">
        <v>2010</v>
      </c>
      <c r="L105" s="1" t="s">
        <v>1593</v>
      </c>
      <c r="M105" s="1" t="s">
        <v>12</v>
      </c>
      <c r="N105" s="1" t="s">
        <v>127</v>
      </c>
      <c r="O105" s="1" t="s">
        <v>127</v>
      </c>
      <c r="P105" s="1" t="s">
        <v>15</v>
      </c>
      <c r="Q105" s="1" t="s">
        <v>127</v>
      </c>
      <c r="R105" s="1" t="s">
        <v>127</v>
      </c>
      <c r="S105" s="1" t="s">
        <v>18</v>
      </c>
      <c r="T105" s="1" t="s">
        <v>127</v>
      </c>
      <c r="U105" s="1" t="s">
        <v>127</v>
      </c>
      <c r="V105" s="1" t="s">
        <v>127</v>
      </c>
      <c r="W105" s="1" t="s">
        <v>22</v>
      </c>
      <c r="X105" s="1" t="s">
        <v>127</v>
      </c>
      <c r="Y105" s="1" t="s">
        <v>127</v>
      </c>
      <c r="Z105" s="1" t="s">
        <v>127</v>
      </c>
      <c r="AA105" s="1" t="s">
        <v>127</v>
      </c>
      <c r="AB105" s="1" t="s">
        <v>127</v>
      </c>
      <c r="AC105" s="1" t="s">
        <v>489</v>
      </c>
      <c r="AD105" s="1" t="s">
        <v>127</v>
      </c>
      <c r="AE105" s="1" t="s">
        <v>489</v>
      </c>
      <c r="AF105" s="1" t="s">
        <v>127</v>
      </c>
      <c r="AG105" s="1" t="s">
        <v>1589</v>
      </c>
      <c r="AH105" s="1" t="s">
        <v>131</v>
      </c>
      <c r="AI105" s="1" t="s">
        <v>127</v>
      </c>
      <c r="AJ105">
        <v>40</v>
      </c>
      <c r="AK105" s="1" t="s">
        <v>1594</v>
      </c>
      <c r="AL105" s="1" t="s">
        <v>172</v>
      </c>
      <c r="AM105"/>
      <c r="AN105">
        <v>3</v>
      </c>
      <c r="AO105" s="1" t="s">
        <v>37</v>
      </c>
      <c r="AP105" s="1" t="s">
        <v>127</v>
      </c>
      <c r="AQ105" s="1" t="s">
        <v>127</v>
      </c>
      <c r="AR105">
        <v>3</v>
      </c>
      <c r="AS105"/>
      <c r="AT105" s="1" t="s">
        <v>127</v>
      </c>
      <c r="AU105" s="1" t="s">
        <v>127</v>
      </c>
      <c r="AV105" s="1" t="s">
        <v>127</v>
      </c>
      <c r="AW105" s="1" t="s">
        <v>127</v>
      </c>
      <c r="AX105" s="1" t="s">
        <v>127</v>
      </c>
      <c r="AY105" s="1" t="s">
        <v>127</v>
      </c>
      <c r="AZ105" s="1" t="s">
        <v>127</v>
      </c>
      <c r="BA105" s="1" t="s">
        <v>49</v>
      </c>
      <c r="BB105" s="1" t="s">
        <v>127</v>
      </c>
      <c r="BC105" s="1" t="s">
        <v>127</v>
      </c>
      <c r="BD105" s="1" t="s">
        <v>127</v>
      </c>
      <c r="BE105" s="1" t="s">
        <v>127</v>
      </c>
      <c r="BF105" s="1" t="s">
        <v>127</v>
      </c>
      <c r="BG105" s="1" t="s">
        <v>127</v>
      </c>
      <c r="BH105" s="1" t="s">
        <v>127</v>
      </c>
      <c r="BI105" s="1" t="s">
        <v>56</v>
      </c>
      <c r="BJ105" s="1" t="s">
        <v>127</v>
      </c>
      <c r="BK105" s="1" t="s">
        <v>127</v>
      </c>
      <c r="BL105" s="1" t="s">
        <v>127</v>
      </c>
      <c r="BM105" s="1" t="s">
        <v>60</v>
      </c>
      <c r="BN105" s="1" t="s">
        <v>127</v>
      </c>
      <c r="BO105" s="1" t="s">
        <v>127</v>
      </c>
      <c r="BP105" s="1" t="s">
        <v>127</v>
      </c>
      <c r="BQ105" s="1" t="s">
        <v>64</v>
      </c>
      <c r="BR105" s="1" t="s">
        <v>127</v>
      </c>
      <c r="BS105" s="1" t="s">
        <v>127</v>
      </c>
      <c r="BT105" s="1" t="s">
        <v>127</v>
      </c>
      <c r="BU105" s="1" t="s">
        <v>127</v>
      </c>
      <c r="BV105" s="1" t="s">
        <v>68</v>
      </c>
      <c r="BW105" s="1" t="s">
        <v>69</v>
      </c>
      <c r="BX105" s="1" t="s">
        <v>127</v>
      </c>
      <c r="BY105" s="1" t="s">
        <v>71</v>
      </c>
      <c r="BZ105" s="1" t="s">
        <v>127</v>
      </c>
      <c r="CA105" s="1" t="s">
        <v>127</v>
      </c>
      <c r="CB105" s="1" t="s">
        <v>74</v>
      </c>
      <c r="CC105" s="1" t="s">
        <v>127</v>
      </c>
      <c r="CD105" s="1" t="s">
        <v>127</v>
      </c>
      <c r="CE105" s="1" t="s">
        <v>127</v>
      </c>
      <c r="CF105" s="1" t="s">
        <v>127</v>
      </c>
      <c r="CG105" s="1" t="s">
        <v>127</v>
      </c>
      <c r="CH105" s="1" t="s">
        <v>127</v>
      </c>
      <c r="CI105" s="1" t="s">
        <v>80</v>
      </c>
      <c r="CJ105" s="1" t="s">
        <v>81</v>
      </c>
      <c r="CK105" s="1" t="s">
        <v>127</v>
      </c>
      <c r="CL105" s="1" t="s">
        <v>127</v>
      </c>
      <c r="CM105" s="1" t="s">
        <v>84</v>
      </c>
      <c r="CN105" s="1" t="s">
        <v>127</v>
      </c>
      <c r="CO105" s="1" t="s">
        <v>1595</v>
      </c>
      <c r="CP105" s="1" t="s">
        <v>1596</v>
      </c>
      <c r="CQ105" s="1" t="s">
        <v>87</v>
      </c>
      <c r="CR105" s="1" t="s">
        <v>127</v>
      </c>
      <c r="CS105" s="1" t="s">
        <v>127</v>
      </c>
      <c r="CT105" s="1" t="s">
        <v>127</v>
      </c>
      <c r="CU105" s="1" t="s">
        <v>91</v>
      </c>
      <c r="CV105" s="1" t="s">
        <v>92</v>
      </c>
      <c r="CW105" s="1" t="s">
        <v>127</v>
      </c>
      <c r="CX105" s="1" t="s">
        <v>94</v>
      </c>
      <c r="CY105" s="1" t="s">
        <v>127</v>
      </c>
      <c r="CZ105" s="1" t="s">
        <v>127</v>
      </c>
      <c r="DA105" s="1" t="s">
        <v>127</v>
      </c>
      <c r="DB105" s="1" t="s">
        <v>127</v>
      </c>
      <c r="DC105" s="1" t="s">
        <v>98</v>
      </c>
      <c r="DD105" s="1" t="s">
        <v>99</v>
      </c>
      <c r="DE105" s="1" t="s">
        <v>100</v>
      </c>
      <c r="DF105" s="1" t="s">
        <v>127</v>
      </c>
      <c r="DG105" s="1" t="s">
        <v>102</v>
      </c>
      <c r="DH105" s="1" t="s">
        <v>127</v>
      </c>
      <c r="DI105" s="1" t="s">
        <v>127</v>
      </c>
      <c r="DJ105" s="1" t="s">
        <v>127</v>
      </c>
      <c r="DK105" s="1" t="s">
        <v>127</v>
      </c>
      <c r="DL105" s="1" t="s">
        <v>127</v>
      </c>
      <c r="DM105" s="1" t="s">
        <v>107</v>
      </c>
      <c r="DN105" s="1" t="s">
        <v>88</v>
      </c>
      <c r="DO105" s="1" t="s">
        <v>127</v>
      </c>
      <c r="DP105" s="1" t="s">
        <v>127</v>
      </c>
      <c r="DQ105" s="1" t="s">
        <v>110</v>
      </c>
      <c r="DR105" s="1" t="s">
        <v>127</v>
      </c>
      <c r="DS105" s="1" t="s">
        <v>112</v>
      </c>
      <c r="DT105" s="1" t="s">
        <v>127</v>
      </c>
      <c r="DU105" s="1" t="s">
        <v>127</v>
      </c>
      <c r="DV105" s="1" t="s">
        <v>1597</v>
      </c>
      <c r="DW105" s="1" t="s">
        <v>127</v>
      </c>
      <c r="DX105" s="1" t="s">
        <v>1598</v>
      </c>
      <c r="DY105" s="1" t="s">
        <v>1599</v>
      </c>
      <c r="DZ105" s="1" t="s">
        <v>1600</v>
      </c>
      <c r="EA105" s="1" t="s">
        <v>1601</v>
      </c>
      <c r="EB105" s="1" t="s">
        <v>1602</v>
      </c>
    </row>
    <row r="106" spans="1:132" x14ac:dyDescent="0.2">
      <c r="A106" s="1" t="s">
        <v>1603</v>
      </c>
      <c r="B106" s="1" t="s">
        <v>1604</v>
      </c>
      <c r="C106" s="1" t="s">
        <v>1605</v>
      </c>
      <c r="D106" s="1" t="s">
        <v>1606</v>
      </c>
      <c r="E106" s="2" t="str">
        <f>HYPERLINK("http://www.placesforus.com.br","http://www.placesforus.com.br")</f>
        <v>http://www.placesforus.com.br</v>
      </c>
      <c r="F106" s="2" t="str">
        <f>HYPERLINK("http://","http://")</f>
        <v>http://</v>
      </c>
      <c r="G106" s="1" t="s">
        <v>185</v>
      </c>
      <c r="H106" s="1" t="s">
        <v>186</v>
      </c>
      <c r="I106" s="1" t="s">
        <v>127</v>
      </c>
      <c r="J106" s="1" t="s">
        <v>128</v>
      </c>
      <c r="K106">
        <v>2015</v>
      </c>
      <c r="L106" s="1" t="s">
        <v>1607</v>
      </c>
      <c r="M106" s="1" t="s">
        <v>127</v>
      </c>
      <c r="N106" s="1" t="s">
        <v>127</v>
      </c>
      <c r="O106" s="1" t="s">
        <v>127</v>
      </c>
      <c r="P106" s="1" t="s">
        <v>127</v>
      </c>
      <c r="Q106" s="1" t="s">
        <v>127</v>
      </c>
      <c r="R106" s="1" t="s">
        <v>127</v>
      </c>
      <c r="S106" s="1" t="s">
        <v>127</v>
      </c>
      <c r="T106" s="1" t="s">
        <v>127</v>
      </c>
      <c r="U106" s="1" t="s">
        <v>1608</v>
      </c>
      <c r="V106" s="1" t="s">
        <v>21</v>
      </c>
      <c r="W106" s="1" t="s">
        <v>22</v>
      </c>
      <c r="X106" s="1" t="s">
        <v>23</v>
      </c>
      <c r="Y106" s="1" t="s">
        <v>24</v>
      </c>
      <c r="Z106" s="1" t="s">
        <v>25</v>
      </c>
      <c r="AA106" s="1" t="s">
        <v>26</v>
      </c>
      <c r="AB106" s="1" t="s">
        <v>127</v>
      </c>
      <c r="AC106" s="1" t="s">
        <v>127</v>
      </c>
      <c r="AD106" s="1" t="s">
        <v>1609</v>
      </c>
      <c r="AE106" s="1" t="s">
        <v>127</v>
      </c>
      <c r="AF106" s="1" t="s">
        <v>1610</v>
      </c>
      <c r="AG106" s="1" t="s">
        <v>1611</v>
      </c>
      <c r="AH106" s="1" t="s">
        <v>131</v>
      </c>
      <c r="AI106" s="1" t="s">
        <v>127</v>
      </c>
      <c r="AJ106">
        <v>44</v>
      </c>
      <c r="AK106" s="1" t="s">
        <v>1612</v>
      </c>
      <c r="AL106" s="1" t="s">
        <v>172</v>
      </c>
      <c r="AM106">
        <v>4</v>
      </c>
      <c r="AN106">
        <v>2</v>
      </c>
      <c r="AO106" s="1" t="s">
        <v>37</v>
      </c>
      <c r="AP106" s="1" t="s">
        <v>127</v>
      </c>
      <c r="AQ106" s="1" t="s">
        <v>127</v>
      </c>
      <c r="AR106">
        <v>5</v>
      </c>
      <c r="AS106"/>
      <c r="AT106" s="1" t="s">
        <v>127</v>
      </c>
      <c r="AU106" s="1" t="s">
        <v>127</v>
      </c>
      <c r="AV106" s="1" t="s">
        <v>127</v>
      </c>
      <c r="AW106" s="1" t="s">
        <v>127</v>
      </c>
      <c r="AX106" s="1" t="s">
        <v>127</v>
      </c>
      <c r="AY106" s="1" t="s">
        <v>127</v>
      </c>
      <c r="AZ106" s="1" t="s">
        <v>127</v>
      </c>
      <c r="BA106" s="1" t="s">
        <v>127</v>
      </c>
      <c r="BB106" s="1" t="s">
        <v>127</v>
      </c>
      <c r="BC106" s="1" t="s">
        <v>127</v>
      </c>
      <c r="BD106" s="1" t="s">
        <v>127</v>
      </c>
      <c r="BE106" s="1" t="s">
        <v>127</v>
      </c>
      <c r="BF106" s="1" t="s">
        <v>127</v>
      </c>
      <c r="BG106" s="1" t="s">
        <v>1613</v>
      </c>
      <c r="BH106" s="1" t="s">
        <v>127</v>
      </c>
      <c r="BI106" s="1" t="s">
        <v>56</v>
      </c>
      <c r="BJ106" s="1" t="s">
        <v>127</v>
      </c>
      <c r="BK106" s="1" t="s">
        <v>58</v>
      </c>
      <c r="BL106" s="1" t="s">
        <v>59</v>
      </c>
      <c r="BM106" s="1" t="s">
        <v>127</v>
      </c>
      <c r="BN106" s="1" t="s">
        <v>61</v>
      </c>
      <c r="BO106" s="1" t="s">
        <v>127</v>
      </c>
      <c r="BP106" s="1" t="s">
        <v>127</v>
      </c>
      <c r="BQ106" s="1" t="s">
        <v>64</v>
      </c>
      <c r="BR106" s="1" t="s">
        <v>127</v>
      </c>
      <c r="BS106" s="1" t="s">
        <v>66</v>
      </c>
      <c r="BT106" s="1" t="s">
        <v>127</v>
      </c>
      <c r="BU106" s="1" t="s">
        <v>127</v>
      </c>
      <c r="BV106" s="1" t="s">
        <v>68</v>
      </c>
      <c r="BW106" s="1" t="s">
        <v>69</v>
      </c>
      <c r="BX106" s="1" t="s">
        <v>70</v>
      </c>
      <c r="BY106" s="1" t="s">
        <v>127</v>
      </c>
      <c r="BZ106" s="1" t="s">
        <v>127</v>
      </c>
      <c r="CA106" s="1" t="s">
        <v>127</v>
      </c>
      <c r="CB106" s="1" t="s">
        <v>74</v>
      </c>
      <c r="CC106" s="1" t="s">
        <v>75</v>
      </c>
      <c r="CD106" s="1" t="s">
        <v>127</v>
      </c>
      <c r="CE106" s="1" t="s">
        <v>77</v>
      </c>
      <c r="CF106" s="1" t="s">
        <v>127</v>
      </c>
      <c r="CG106" s="1" t="s">
        <v>78</v>
      </c>
      <c r="CH106" s="1" t="s">
        <v>127</v>
      </c>
      <c r="CI106" s="1" t="s">
        <v>127</v>
      </c>
      <c r="CJ106" s="1" t="s">
        <v>127</v>
      </c>
      <c r="CK106" s="1" t="s">
        <v>127</v>
      </c>
      <c r="CL106" s="1" t="s">
        <v>127</v>
      </c>
      <c r="CM106" s="1" t="s">
        <v>84</v>
      </c>
      <c r="CN106" s="1" t="s">
        <v>127</v>
      </c>
      <c r="CO106" s="1" t="s">
        <v>1614</v>
      </c>
      <c r="CP106" s="1" t="s">
        <v>1615</v>
      </c>
      <c r="CQ106" s="1" t="s">
        <v>127</v>
      </c>
      <c r="CR106" s="1" t="s">
        <v>127</v>
      </c>
      <c r="CS106" s="1" t="s">
        <v>127</v>
      </c>
      <c r="CT106" s="1" t="s">
        <v>127</v>
      </c>
      <c r="CU106" s="1" t="s">
        <v>127</v>
      </c>
      <c r="CV106" s="1" t="s">
        <v>127</v>
      </c>
      <c r="CW106" s="1" t="s">
        <v>127</v>
      </c>
      <c r="CX106" s="1" t="s">
        <v>127</v>
      </c>
      <c r="CY106" s="1" t="s">
        <v>127</v>
      </c>
      <c r="CZ106" s="1" t="s">
        <v>127</v>
      </c>
      <c r="DA106" s="1" t="s">
        <v>127</v>
      </c>
      <c r="DB106" s="1" t="s">
        <v>127</v>
      </c>
      <c r="DC106" s="1" t="s">
        <v>98</v>
      </c>
      <c r="DD106" s="1" t="s">
        <v>99</v>
      </c>
      <c r="DE106" s="1" t="s">
        <v>127</v>
      </c>
      <c r="DF106" s="1" t="s">
        <v>101</v>
      </c>
      <c r="DG106" s="1" t="s">
        <v>127</v>
      </c>
      <c r="DH106" s="1" t="s">
        <v>103</v>
      </c>
      <c r="DI106" s="1" t="s">
        <v>127</v>
      </c>
      <c r="DJ106" s="1" t="s">
        <v>105</v>
      </c>
      <c r="DK106" s="1" t="s">
        <v>127</v>
      </c>
      <c r="DL106" s="1" t="s">
        <v>127</v>
      </c>
      <c r="DM106" s="1" t="s">
        <v>127</v>
      </c>
      <c r="DN106" s="1" t="s">
        <v>127</v>
      </c>
      <c r="DO106" s="1" t="s">
        <v>127</v>
      </c>
      <c r="DP106" s="1" t="s">
        <v>109</v>
      </c>
      <c r="DQ106" s="1" t="s">
        <v>127</v>
      </c>
      <c r="DR106" s="1" t="s">
        <v>127</v>
      </c>
      <c r="DS106" s="1" t="s">
        <v>127</v>
      </c>
      <c r="DT106" s="1" t="s">
        <v>127</v>
      </c>
      <c r="DU106" s="1" t="s">
        <v>127</v>
      </c>
      <c r="DV106" s="1" t="s">
        <v>1245</v>
      </c>
      <c r="DW106" s="1" t="s">
        <v>1616</v>
      </c>
      <c r="DX106" s="1" t="s">
        <v>127</v>
      </c>
      <c r="DY106" s="1" t="s">
        <v>127</v>
      </c>
      <c r="DZ106" s="1" t="s">
        <v>1617</v>
      </c>
      <c r="EA106" s="1" t="s">
        <v>1618</v>
      </c>
      <c r="EB106" s="1" t="s">
        <v>1619</v>
      </c>
    </row>
    <row r="107" spans="1:132" x14ac:dyDescent="0.2">
      <c r="A107" s="1" t="s">
        <v>1620</v>
      </c>
      <c r="B107" s="1" t="s">
        <v>1621</v>
      </c>
      <c r="C107" s="1" t="s">
        <v>1622</v>
      </c>
      <c r="D107" s="1" t="s">
        <v>1623</v>
      </c>
      <c r="E107" s="2" t="str">
        <f>HYPERLINK("http://youtube.com/projetoape","http://youtube.com/projetoape")</f>
        <v>http://youtube.com/projetoape</v>
      </c>
      <c r="F107" s="2" t="str">
        <f>HYPERLINK("http://facebook.com/oficialape","http://facebook.com/oficialape")</f>
        <v>http://facebook.com/oficialape</v>
      </c>
      <c r="G107" s="1" t="s">
        <v>185</v>
      </c>
      <c r="H107" s="1" t="s">
        <v>186</v>
      </c>
      <c r="I107" s="1" t="s">
        <v>127</v>
      </c>
      <c r="J107" s="1" t="s">
        <v>128</v>
      </c>
      <c r="K107">
        <v>2011</v>
      </c>
      <c r="L107" s="1" t="s">
        <v>1624</v>
      </c>
      <c r="M107" s="1" t="s">
        <v>127</v>
      </c>
      <c r="N107" s="1" t="s">
        <v>127</v>
      </c>
      <c r="O107" s="1" t="s">
        <v>127</v>
      </c>
      <c r="P107" s="1" t="s">
        <v>127</v>
      </c>
      <c r="Q107" s="1" t="s">
        <v>127</v>
      </c>
      <c r="R107" s="1" t="s">
        <v>127</v>
      </c>
      <c r="S107" s="1" t="s">
        <v>127</v>
      </c>
      <c r="T107" s="1" t="s">
        <v>127</v>
      </c>
      <c r="U107" s="1" t="s">
        <v>921</v>
      </c>
      <c r="V107" s="1" t="s">
        <v>127</v>
      </c>
      <c r="W107" s="1" t="s">
        <v>127</v>
      </c>
      <c r="X107" s="1" t="s">
        <v>127</v>
      </c>
      <c r="Y107" s="1" t="s">
        <v>127</v>
      </c>
      <c r="Z107" s="1" t="s">
        <v>127</v>
      </c>
      <c r="AA107" s="1" t="s">
        <v>127</v>
      </c>
      <c r="AB107" s="1" t="s">
        <v>27</v>
      </c>
      <c r="AC107" s="1" t="s">
        <v>127</v>
      </c>
      <c r="AD107" s="1" t="s">
        <v>202</v>
      </c>
      <c r="AE107" s="1" t="s">
        <v>393</v>
      </c>
      <c r="AF107" s="1" t="s">
        <v>127</v>
      </c>
      <c r="AG107" s="1" t="s">
        <v>127</v>
      </c>
      <c r="AH107" s="1" t="s">
        <v>127</v>
      </c>
      <c r="AI107" s="1" t="s">
        <v>127</v>
      </c>
      <c r="AJ107"/>
      <c r="AK107" s="1" t="s">
        <v>127</v>
      </c>
      <c r="AL107" s="1" t="s">
        <v>133</v>
      </c>
      <c r="AM107">
        <v>0</v>
      </c>
      <c r="AN107">
        <v>1</v>
      </c>
      <c r="AO107" s="1" t="s">
        <v>127</v>
      </c>
      <c r="AP107" s="1" t="s">
        <v>127</v>
      </c>
      <c r="AQ107" s="1" t="s">
        <v>39</v>
      </c>
      <c r="AR107"/>
      <c r="AS107"/>
      <c r="AT107" s="1" t="s">
        <v>127</v>
      </c>
      <c r="AU107" s="1" t="s">
        <v>127</v>
      </c>
      <c r="AV107" s="1" t="s">
        <v>127</v>
      </c>
      <c r="AW107" s="1" t="s">
        <v>127</v>
      </c>
      <c r="AX107" s="1" t="s">
        <v>127</v>
      </c>
      <c r="AY107" s="1" t="s">
        <v>127</v>
      </c>
      <c r="AZ107" s="1" t="s">
        <v>127</v>
      </c>
      <c r="BA107" s="1" t="s">
        <v>127</v>
      </c>
      <c r="BB107" s="1" t="s">
        <v>127</v>
      </c>
      <c r="BC107" s="1" t="s">
        <v>127</v>
      </c>
      <c r="BD107" s="1" t="s">
        <v>127</v>
      </c>
      <c r="BE107" s="1" t="s">
        <v>127</v>
      </c>
      <c r="BF107" s="1" t="s">
        <v>54</v>
      </c>
      <c r="BG107" s="1" t="s">
        <v>127</v>
      </c>
      <c r="BH107" s="1" t="s">
        <v>127</v>
      </c>
      <c r="BI107" s="1" t="s">
        <v>127</v>
      </c>
      <c r="BJ107" s="1" t="s">
        <v>127</v>
      </c>
      <c r="BK107" s="1" t="s">
        <v>58</v>
      </c>
      <c r="BL107" s="1" t="s">
        <v>127</v>
      </c>
      <c r="BM107" s="1" t="s">
        <v>127</v>
      </c>
      <c r="BN107" s="1" t="s">
        <v>127</v>
      </c>
      <c r="BO107" s="1" t="s">
        <v>127</v>
      </c>
      <c r="BP107" s="1" t="s">
        <v>127</v>
      </c>
      <c r="BQ107" s="1" t="s">
        <v>127</v>
      </c>
      <c r="BR107" s="1" t="s">
        <v>127</v>
      </c>
      <c r="BS107" s="1" t="s">
        <v>66</v>
      </c>
      <c r="BT107" s="1" t="s">
        <v>67</v>
      </c>
      <c r="BU107" s="1" t="s">
        <v>134</v>
      </c>
      <c r="BV107" s="1" t="s">
        <v>127</v>
      </c>
      <c r="BW107" s="1" t="s">
        <v>127</v>
      </c>
      <c r="BX107" s="1" t="s">
        <v>127</v>
      </c>
      <c r="BY107" s="1" t="s">
        <v>127</v>
      </c>
      <c r="BZ107" s="1" t="s">
        <v>127</v>
      </c>
      <c r="CA107" s="1" t="s">
        <v>127</v>
      </c>
      <c r="CB107" s="1" t="s">
        <v>127</v>
      </c>
      <c r="CC107" s="1" t="s">
        <v>127</v>
      </c>
      <c r="CD107" s="1" t="s">
        <v>127</v>
      </c>
      <c r="CE107" s="1" t="s">
        <v>127</v>
      </c>
      <c r="CF107" s="1" t="s">
        <v>921</v>
      </c>
      <c r="CG107" s="1" t="s">
        <v>78</v>
      </c>
      <c r="CH107" s="1" t="s">
        <v>127</v>
      </c>
      <c r="CI107" s="1" t="s">
        <v>127</v>
      </c>
      <c r="CJ107" s="1" t="s">
        <v>127</v>
      </c>
      <c r="CK107" s="1" t="s">
        <v>127</v>
      </c>
      <c r="CL107" s="1" t="s">
        <v>127</v>
      </c>
      <c r="CM107" s="1" t="s">
        <v>127</v>
      </c>
      <c r="CN107" s="1" t="s">
        <v>127</v>
      </c>
      <c r="CO107" s="1" t="s">
        <v>127</v>
      </c>
      <c r="CP107" s="1" t="s">
        <v>127</v>
      </c>
      <c r="CQ107" s="1" t="s">
        <v>127</v>
      </c>
      <c r="CR107" s="1" t="s">
        <v>127</v>
      </c>
      <c r="CS107" s="1" t="s">
        <v>89</v>
      </c>
      <c r="CT107" s="1" t="s">
        <v>127</v>
      </c>
      <c r="CU107" s="1" t="s">
        <v>127</v>
      </c>
      <c r="CV107" s="1" t="s">
        <v>127</v>
      </c>
      <c r="CW107" s="1" t="s">
        <v>127</v>
      </c>
      <c r="CX107" s="1" t="s">
        <v>127</v>
      </c>
      <c r="CY107" s="1" t="s">
        <v>127</v>
      </c>
      <c r="CZ107" s="1" t="s">
        <v>127</v>
      </c>
      <c r="DA107" s="1" t="s">
        <v>127</v>
      </c>
      <c r="DB107" s="1" t="s">
        <v>1625</v>
      </c>
      <c r="DC107" s="1" t="s">
        <v>98</v>
      </c>
      <c r="DD107" s="1" t="s">
        <v>127</v>
      </c>
      <c r="DE107" s="1" t="s">
        <v>127</v>
      </c>
      <c r="DF107" s="1" t="s">
        <v>127</v>
      </c>
      <c r="DG107" s="1" t="s">
        <v>127</v>
      </c>
      <c r="DH107" s="1" t="s">
        <v>127</v>
      </c>
      <c r="DI107" s="1" t="s">
        <v>127</v>
      </c>
      <c r="DJ107" s="1" t="s">
        <v>127</v>
      </c>
      <c r="DK107" s="1" t="s">
        <v>127</v>
      </c>
      <c r="DL107" s="1" t="s">
        <v>127</v>
      </c>
      <c r="DM107" s="1" t="s">
        <v>127</v>
      </c>
      <c r="DN107" s="1" t="s">
        <v>127</v>
      </c>
      <c r="DO107" s="1" t="s">
        <v>127</v>
      </c>
      <c r="DP107" s="1" t="s">
        <v>127</v>
      </c>
      <c r="DQ107" s="1" t="s">
        <v>127</v>
      </c>
      <c r="DR107" s="1" t="s">
        <v>127</v>
      </c>
      <c r="DS107" s="1" t="s">
        <v>127</v>
      </c>
      <c r="DT107" s="1" t="s">
        <v>113</v>
      </c>
      <c r="DU107" s="1" t="s">
        <v>127</v>
      </c>
      <c r="DV107" s="1" t="s">
        <v>127</v>
      </c>
      <c r="DW107" s="1" t="s">
        <v>127</v>
      </c>
      <c r="DX107" s="1" t="s">
        <v>127</v>
      </c>
      <c r="DY107" s="1" t="s">
        <v>127</v>
      </c>
      <c r="DZ107" s="1" t="s">
        <v>1626</v>
      </c>
      <c r="EA107" s="1" t="s">
        <v>1627</v>
      </c>
      <c r="EB107" s="1" t="s">
        <v>1628</v>
      </c>
    </row>
    <row r="108" spans="1:132" x14ac:dyDescent="0.2">
      <c r="A108" s="1" t="s">
        <v>1629</v>
      </c>
      <c r="B108" s="1" t="s">
        <v>1630</v>
      </c>
      <c r="C108" s="1" t="s">
        <v>1631</v>
      </c>
      <c r="D108" s="1" t="s">
        <v>1632</v>
      </c>
      <c r="E108" s="2" t="str">
        <f>HYPERLINK("http://www.cidadeambiente.com.br","http://www.cidadeambiente.com.br")</f>
        <v>http://www.cidadeambiente.com.br</v>
      </c>
      <c r="F108" s="2" t="str">
        <f>HYPERLINK("http://","http://")</f>
        <v>http://</v>
      </c>
      <c r="G108" s="1" t="s">
        <v>1633</v>
      </c>
      <c r="H108" s="1" t="s">
        <v>1634</v>
      </c>
      <c r="I108" s="1" t="s">
        <v>127</v>
      </c>
      <c r="J108" s="1" t="s">
        <v>150</v>
      </c>
      <c r="K108">
        <v>2014</v>
      </c>
      <c r="L108" s="1" t="s">
        <v>1635</v>
      </c>
      <c r="M108" s="1" t="s">
        <v>12</v>
      </c>
      <c r="N108" s="1" t="s">
        <v>127</v>
      </c>
      <c r="O108" s="1" t="s">
        <v>127</v>
      </c>
      <c r="P108" s="1" t="s">
        <v>127</v>
      </c>
      <c r="Q108" s="1" t="s">
        <v>127</v>
      </c>
      <c r="R108" s="1" t="s">
        <v>17</v>
      </c>
      <c r="S108" s="1" t="s">
        <v>127</v>
      </c>
      <c r="T108" s="1" t="s">
        <v>127</v>
      </c>
      <c r="U108" s="1" t="s">
        <v>127</v>
      </c>
      <c r="V108" s="1" t="s">
        <v>21</v>
      </c>
      <c r="W108" s="1" t="s">
        <v>22</v>
      </c>
      <c r="X108" s="1" t="s">
        <v>127</v>
      </c>
      <c r="Y108" s="1" t="s">
        <v>127</v>
      </c>
      <c r="Z108" s="1" t="s">
        <v>127</v>
      </c>
      <c r="AA108" s="1" t="s">
        <v>127</v>
      </c>
      <c r="AB108" s="1" t="s">
        <v>127</v>
      </c>
      <c r="AC108" s="1" t="s">
        <v>188</v>
      </c>
      <c r="AD108" s="1" t="s">
        <v>127</v>
      </c>
      <c r="AE108" s="1" t="s">
        <v>188</v>
      </c>
      <c r="AF108" s="1" t="s">
        <v>127</v>
      </c>
      <c r="AG108" s="1" t="s">
        <v>127</v>
      </c>
      <c r="AH108" s="1" t="s">
        <v>127</v>
      </c>
      <c r="AI108" s="1" t="s">
        <v>127</v>
      </c>
      <c r="AJ108"/>
      <c r="AK108" s="1" t="s">
        <v>127</v>
      </c>
      <c r="AL108" s="1" t="s">
        <v>127</v>
      </c>
      <c r="AM108"/>
      <c r="AN108">
        <v>8</v>
      </c>
      <c r="AO108" s="1" t="s">
        <v>127</v>
      </c>
      <c r="AP108" s="1" t="s">
        <v>38</v>
      </c>
      <c r="AQ108" s="1" t="s">
        <v>127</v>
      </c>
      <c r="AR108">
        <v>6</v>
      </c>
      <c r="AS108"/>
      <c r="AT108" s="1" t="s">
        <v>127</v>
      </c>
      <c r="AU108" s="1" t="s">
        <v>127</v>
      </c>
      <c r="AV108" s="1" t="s">
        <v>127</v>
      </c>
      <c r="AW108" s="1" t="s">
        <v>127</v>
      </c>
      <c r="AX108" s="1" t="s">
        <v>127</v>
      </c>
      <c r="AY108" s="1" t="s">
        <v>127</v>
      </c>
      <c r="AZ108" s="1" t="s">
        <v>127</v>
      </c>
      <c r="BA108" s="1" t="s">
        <v>49</v>
      </c>
      <c r="BB108" s="1" t="s">
        <v>127</v>
      </c>
      <c r="BC108" s="1" t="s">
        <v>51</v>
      </c>
      <c r="BD108" s="1" t="s">
        <v>127</v>
      </c>
      <c r="BE108" s="1" t="s">
        <v>127</v>
      </c>
      <c r="BF108" s="1" t="s">
        <v>127</v>
      </c>
      <c r="BG108" s="1" t="s">
        <v>127</v>
      </c>
      <c r="BH108" s="1" t="s">
        <v>127</v>
      </c>
      <c r="BI108" s="1" t="s">
        <v>127</v>
      </c>
      <c r="BJ108" s="1" t="s">
        <v>57</v>
      </c>
      <c r="BK108" s="1" t="s">
        <v>127</v>
      </c>
      <c r="BL108" s="1" t="s">
        <v>127</v>
      </c>
      <c r="BM108" s="1" t="s">
        <v>127</v>
      </c>
      <c r="BN108" s="1" t="s">
        <v>61</v>
      </c>
      <c r="BO108" s="1" t="s">
        <v>127</v>
      </c>
      <c r="BP108" s="1" t="s">
        <v>127</v>
      </c>
      <c r="BQ108" s="1" t="s">
        <v>64</v>
      </c>
      <c r="BR108" s="1" t="s">
        <v>127</v>
      </c>
      <c r="BS108" s="1" t="s">
        <v>127</v>
      </c>
      <c r="BT108" s="1" t="s">
        <v>127</v>
      </c>
      <c r="BU108" s="1" t="s">
        <v>127</v>
      </c>
      <c r="BV108" s="1" t="s">
        <v>68</v>
      </c>
      <c r="BW108" s="1" t="s">
        <v>69</v>
      </c>
      <c r="BX108" s="1" t="s">
        <v>127</v>
      </c>
      <c r="BY108" s="1" t="s">
        <v>71</v>
      </c>
      <c r="BZ108" s="1" t="s">
        <v>72</v>
      </c>
      <c r="CA108" s="1" t="s">
        <v>127</v>
      </c>
      <c r="CB108" s="1" t="s">
        <v>74</v>
      </c>
      <c r="CC108" s="1" t="s">
        <v>127</v>
      </c>
      <c r="CD108" s="1" t="s">
        <v>127</v>
      </c>
      <c r="CE108" s="1" t="s">
        <v>127</v>
      </c>
      <c r="CF108" s="1" t="s">
        <v>127</v>
      </c>
      <c r="CG108" s="1" t="s">
        <v>127</v>
      </c>
      <c r="CH108" s="1" t="s">
        <v>127</v>
      </c>
      <c r="CI108" s="1" t="s">
        <v>127</v>
      </c>
      <c r="CJ108" s="1" t="s">
        <v>127</v>
      </c>
      <c r="CK108" s="1" t="s">
        <v>127</v>
      </c>
      <c r="CL108" s="1" t="s">
        <v>127</v>
      </c>
      <c r="CM108" s="1" t="s">
        <v>84</v>
      </c>
      <c r="CN108" s="1" t="s">
        <v>127</v>
      </c>
      <c r="CO108" s="1" t="s">
        <v>1636</v>
      </c>
      <c r="CP108" s="1" t="s">
        <v>1637</v>
      </c>
      <c r="CQ108" s="1" t="s">
        <v>127</v>
      </c>
      <c r="CR108" s="1" t="s">
        <v>88</v>
      </c>
      <c r="CS108" s="1" t="s">
        <v>127</v>
      </c>
      <c r="CT108" s="1" t="s">
        <v>127</v>
      </c>
      <c r="CU108" s="1" t="s">
        <v>127</v>
      </c>
      <c r="CV108" s="1" t="s">
        <v>92</v>
      </c>
      <c r="CW108" s="1" t="s">
        <v>127</v>
      </c>
      <c r="CX108" s="1" t="s">
        <v>127</v>
      </c>
      <c r="CY108" s="1" t="s">
        <v>95</v>
      </c>
      <c r="CZ108" s="1" t="s">
        <v>127</v>
      </c>
      <c r="DA108" s="1" t="s">
        <v>127</v>
      </c>
      <c r="DB108" s="1" t="s">
        <v>127</v>
      </c>
      <c r="DC108" s="1" t="s">
        <v>98</v>
      </c>
      <c r="DD108" s="1" t="s">
        <v>99</v>
      </c>
      <c r="DE108" s="1" t="s">
        <v>127</v>
      </c>
      <c r="DF108" s="1" t="s">
        <v>127</v>
      </c>
      <c r="DG108" s="1" t="s">
        <v>127</v>
      </c>
      <c r="DH108" s="1" t="s">
        <v>127</v>
      </c>
      <c r="DI108" s="1" t="s">
        <v>127</v>
      </c>
      <c r="DJ108" s="1" t="s">
        <v>105</v>
      </c>
      <c r="DK108" s="1" t="s">
        <v>127</v>
      </c>
      <c r="DL108" s="1" t="s">
        <v>127</v>
      </c>
      <c r="DM108" s="1" t="s">
        <v>127</v>
      </c>
      <c r="DN108" s="1" t="s">
        <v>127</v>
      </c>
      <c r="DO108" s="1" t="s">
        <v>127</v>
      </c>
      <c r="DP108" s="1" t="s">
        <v>127</v>
      </c>
      <c r="DQ108" s="1" t="s">
        <v>127</v>
      </c>
      <c r="DR108" s="1" t="s">
        <v>127</v>
      </c>
      <c r="DS108" s="1" t="s">
        <v>127</v>
      </c>
      <c r="DT108" s="1" t="s">
        <v>127</v>
      </c>
      <c r="DU108" s="1" t="s">
        <v>127</v>
      </c>
      <c r="DV108" s="1" t="s">
        <v>127</v>
      </c>
      <c r="DW108" s="1" t="s">
        <v>127</v>
      </c>
      <c r="DX108" s="1" t="s">
        <v>127</v>
      </c>
      <c r="DY108" s="1" t="s">
        <v>127</v>
      </c>
      <c r="DZ108" s="1" t="s">
        <v>1638</v>
      </c>
      <c r="EA108" s="1" t="s">
        <v>1639</v>
      </c>
      <c r="EB108" s="1" t="s">
        <v>1640</v>
      </c>
    </row>
    <row r="109" spans="1:132" x14ac:dyDescent="0.2">
      <c r="A109" s="1" t="s">
        <v>1641</v>
      </c>
      <c r="B109" s="1" t="s">
        <v>1642</v>
      </c>
      <c r="C109" s="1" t="s">
        <v>1643</v>
      </c>
      <c r="D109" s="1" t="s">
        <v>1644</v>
      </c>
      <c r="E109" s="2" t="str">
        <f>HYPERLINK("http://ciclomobilidade.org","http://ciclomobilidade.org")</f>
        <v>http://ciclomobilidade.org</v>
      </c>
      <c r="F109" s="2" t="str">
        <f>HYPERLINK("http://facebook.com/ciclomobilidade","http://facebook.com/ciclomobilidade")</f>
        <v>http://facebook.com/ciclomobilidade</v>
      </c>
      <c r="G109" s="1" t="s">
        <v>1645</v>
      </c>
      <c r="H109" s="1" t="s">
        <v>1646</v>
      </c>
      <c r="I109" s="1" t="s">
        <v>1647</v>
      </c>
      <c r="J109" s="1" t="s">
        <v>150</v>
      </c>
      <c r="K109">
        <v>2015</v>
      </c>
      <c r="L109" s="1" t="s">
        <v>1648</v>
      </c>
      <c r="M109" s="1" t="s">
        <v>12</v>
      </c>
      <c r="N109" s="1" t="s">
        <v>127</v>
      </c>
      <c r="O109" s="1" t="s">
        <v>127</v>
      </c>
      <c r="P109" s="1" t="s">
        <v>127</v>
      </c>
      <c r="Q109" s="1" t="s">
        <v>127</v>
      </c>
      <c r="R109" s="1" t="s">
        <v>127</v>
      </c>
      <c r="S109" s="1" t="s">
        <v>18</v>
      </c>
      <c r="T109" s="1" t="s">
        <v>19</v>
      </c>
      <c r="U109" s="1" t="s">
        <v>127</v>
      </c>
      <c r="V109" s="1" t="s">
        <v>127</v>
      </c>
      <c r="W109" s="1" t="s">
        <v>22</v>
      </c>
      <c r="X109" s="1" t="s">
        <v>127</v>
      </c>
      <c r="Y109" s="1" t="s">
        <v>127</v>
      </c>
      <c r="Z109" s="1" t="s">
        <v>127</v>
      </c>
      <c r="AA109" s="1" t="s">
        <v>127</v>
      </c>
      <c r="AB109" s="1" t="s">
        <v>127</v>
      </c>
      <c r="AC109" s="1" t="s">
        <v>222</v>
      </c>
      <c r="AD109" s="1" t="s">
        <v>127</v>
      </c>
      <c r="AE109" s="1" t="s">
        <v>393</v>
      </c>
      <c r="AF109" s="1" t="s">
        <v>127</v>
      </c>
      <c r="AG109" s="1" t="s">
        <v>1649</v>
      </c>
      <c r="AH109" s="1" t="s">
        <v>203</v>
      </c>
      <c r="AI109" s="1" t="s">
        <v>127</v>
      </c>
      <c r="AJ109">
        <v>26</v>
      </c>
      <c r="AK109" s="1" t="s">
        <v>1650</v>
      </c>
      <c r="AL109" s="1" t="s">
        <v>172</v>
      </c>
      <c r="AM109">
        <v>5</v>
      </c>
      <c r="AN109">
        <v>40</v>
      </c>
      <c r="AO109" s="1" t="s">
        <v>127</v>
      </c>
      <c r="AP109" s="1" t="s">
        <v>127</v>
      </c>
      <c r="AQ109" s="1" t="s">
        <v>39</v>
      </c>
      <c r="AR109">
        <v>0</v>
      </c>
      <c r="AS109">
        <v>5</v>
      </c>
      <c r="AT109" s="1" t="s">
        <v>127</v>
      </c>
      <c r="AU109" s="1" t="s">
        <v>127</v>
      </c>
      <c r="AV109" s="1" t="s">
        <v>127</v>
      </c>
      <c r="AW109" s="1" t="s">
        <v>127</v>
      </c>
      <c r="AX109" s="1" t="s">
        <v>46</v>
      </c>
      <c r="AY109" s="1" t="s">
        <v>127</v>
      </c>
      <c r="AZ109" s="1" t="s">
        <v>127</v>
      </c>
      <c r="BA109" s="1" t="s">
        <v>127</v>
      </c>
      <c r="BB109" s="1" t="s">
        <v>127</v>
      </c>
      <c r="BC109" s="1" t="s">
        <v>127</v>
      </c>
      <c r="BD109" s="1" t="s">
        <v>127</v>
      </c>
      <c r="BE109" s="1" t="s">
        <v>127</v>
      </c>
      <c r="BF109" s="1" t="s">
        <v>54</v>
      </c>
      <c r="BG109" s="1" t="s">
        <v>127</v>
      </c>
      <c r="BH109" s="1" t="s">
        <v>55</v>
      </c>
      <c r="BI109" s="1" t="s">
        <v>127</v>
      </c>
      <c r="BJ109" s="1" t="s">
        <v>127</v>
      </c>
      <c r="BK109" s="1" t="s">
        <v>58</v>
      </c>
      <c r="BL109" s="1" t="s">
        <v>127</v>
      </c>
      <c r="BM109" s="1" t="s">
        <v>127</v>
      </c>
      <c r="BN109" s="1" t="s">
        <v>127</v>
      </c>
      <c r="BO109" s="1" t="s">
        <v>127</v>
      </c>
      <c r="BP109" s="1" t="s">
        <v>127</v>
      </c>
      <c r="BQ109" s="1" t="s">
        <v>127</v>
      </c>
      <c r="BR109" s="1" t="s">
        <v>127</v>
      </c>
      <c r="BS109" s="1" t="s">
        <v>127</v>
      </c>
      <c r="BT109" s="1" t="s">
        <v>127</v>
      </c>
      <c r="BU109" s="1" t="s">
        <v>127</v>
      </c>
      <c r="BV109" s="1" t="s">
        <v>127</v>
      </c>
      <c r="BW109" s="1" t="s">
        <v>69</v>
      </c>
      <c r="BX109" s="1" t="s">
        <v>127</v>
      </c>
      <c r="BY109" s="1" t="s">
        <v>127</v>
      </c>
      <c r="BZ109" s="1" t="s">
        <v>127</v>
      </c>
      <c r="CA109" s="1" t="s">
        <v>127</v>
      </c>
      <c r="CB109" s="1" t="s">
        <v>127</v>
      </c>
      <c r="CC109" s="1" t="s">
        <v>127</v>
      </c>
      <c r="CD109" s="1" t="s">
        <v>127</v>
      </c>
      <c r="CE109" s="1" t="s">
        <v>127</v>
      </c>
      <c r="CF109" s="1" t="s">
        <v>127</v>
      </c>
      <c r="CG109" s="1" t="s">
        <v>127</v>
      </c>
      <c r="CH109" s="1" t="s">
        <v>127</v>
      </c>
      <c r="CI109" s="1" t="s">
        <v>127</v>
      </c>
      <c r="CJ109" s="1" t="s">
        <v>127</v>
      </c>
      <c r="CK109" s="1" t="s">
        <v>82</v>
      </c>
      <c r="CL109" s="1" t="s">
        <v>83</v>
      </c>
      <c r="CM109" s="1" t="s">
        <v>127</v>
      </c>
      <c r="CN109" s="1" t="s">
        <v>127</v>
      </c>
      <c r="CO109" s="1" t="s">
        <v>1651</v>
      </c>
      <c r="CP109" s="1" t="s">
        <v>1652</v>
      </c>
      <c r="CQ109" s="1" t="s">
        <v>87</v>
      </c>
      <c r="CR109" s="1" t="s">
        <v>88</v>
      </c>
      <c r="CS109" s="1" t="s">
        <v>127</v>
      </c>
      <c r="CT109" s="1" t="s">
        <v>127</v>
      </c>
      <c r="CU109" s="1" t="s">
        <v>127</v>
      </c>
      <c r="CV109" s="1" t="s">
        <v>127</v>
      </c>
      <c r="CW109" s="1" t="s">
        <v>127</v>
      </c>
      <c r="CX109" s="1" t="s">
        <v>127</v>
      </c>
      <c r="CY109" s="1" t="s">
        <v>127</v>
      </c>
      <c r="CZ109" s="1" t="s">
        <v>127</v>
      </c>
      <c r="DA109" s="1" t="s">
        <v>127</v>
      </c>
      <c r="DB109" s="1" t="s">
        <v>127</v>
      </c>
      <c r="DC109" s="1" t="s">
        <v>98</v>
      </c>
      <c r="DD109" s="1" t="s">
        <v>99</v>
      </c>
      <c r="DE109" s="1" t="s">
        <v>127</v>
      </c>
      <c r="DF109" s="1" t="s">
        <v>127</v>
      </c>
      <c r="DG109" s="1" t="s">
        <v>102</v>
      </c>
      <c r="DH109" s="1" t="s">
        <v>127</v>
      </c>
      <c r="DI109" s="1" t="s">
        <v>127</v>
      </c>
      <c r="DJ109" s="1" t="s">
        <v>127</v>
      </c>
      <c r="DK109" s="1" t="s">
        <v>127</v>
      </c>
      <c r="DL109" s="1" t="s">
        <v>127</v>
      </c>
      <c r="DM109" s="1" t="s">
        <v>127</v>
      </c>
      <c r="DN109" s="1" t="s">
        <v>127</v>
      </c>
      <c r="DO109" s="1" t="s">
        <v>127</v>
      </c>
      <c r="DP109" s="1" t="s">
        <v>127</v>
      </c>
      <c r="DQ109" s="1" t="s">
        <v>127</v>
      </c>
      <c r="DR109" s="1" t="s">
        <v>111</v>
      </c>
      <c r="DS109" s="1" t="s">
        <v>127</v>
      </c>
      <c r="DT109" s="1" t="s">
        <v>127</v>
      </c>
      <c r="DU109" s="1" t="s">
        <v>127</v>
      </c>
      <c r="DV109" s="1" t="s">
        <v>1653</v>
      </c>
      <c r="DW109" s="1" t="s">
        <v>592</v>
      </c>
      <c r="DX109" s="1" t="s">
        <v>1654</v>
      </c>
      <c r="DY109" s="1" t="s">
        <v>1655</v>
      </c>
      <c r="DZ109" s="1" t="s">
        <v>1656</v>
      </c>
      <c r="EA109" s="1" t="s">
        <v>1657</v>
      </c>
      <c r="EB109" s="1" t="s">
        <v>1658</v>
      </c>
    </row>
    <row r="110" spans="1:132" x14ac:dyDescent="0.2">
      <c r="A110" s="1" t="s">
        <v>1659</v>
      </c>
      <c r="B110" s="1" t="s">
        <v>1660</v>
      </c>
      <c r="C110" s="1" t="s">
        <v>1661</v>
      </c>
      <c r="D110" s="1" t="s">
        <v>1662</v>
      </c>
      <c r="E110" s="2" t="str">
        <f>HYPERLINK("http://brasil.basurama.org","http://brasil.basurama.org")</f>
        <v>http://brasil.basurama.org</v>
      </c>
      <c r="F110" s="2" t="str">
        <f>HYPERLINK("http://facebook.com/basuramabrasil","http://facebook.com/basuramabrasil")</f>
        <v>http://facebook.com/basuramabrasil</v>
      </c>
      <c r="G110" s="1" t="s">
        <v>185</v>
      </c>
      <c r="H110" s="1" t="s">
        <v>186</v>
      </c>
      <c r="I110" s="1" t="s">
        <v>1663</v>
      </c>
      <c r="J110" s="1" t="s">
        <v>150</v>
      </c>
      <c r="K110">
        <v>2001</v>
      </c>
      <c r="L110" s="1" t="s">
        <v>1664</v>
      </c>
      <c r="M110" s="1" t="s">
        <v>12</v>
      </c>
      <c r="N110" s="1" t="s">
        <v>127</v>
      </c>
      <c r="O110" s="1" t="s">
        <v>127</v>
      </c>
      <c r="P110" s="1" t="s">
        <v>15</v>
      </c>
      <c r="Q110" s="1" t="s">
        <v>127</v>
      </c>
      <c r="R110" s="1" t="s">
        <v>17</v>
      </c>
      <c r="S110" s="1" t="s">
        <v>127</v>
      </c>
      <c r="T110" s="1" t="s">
        <v>127</v>
      </c>
      <c r="U110" s="1" t="s">
        <v>127</v>
      </c>
      <c r="V110" s="1" t="s">
        <v>21</v>
      </c>
      <c r="W110" s="1" t="s">
        <v>22</v>
      </c>
      <c r="X110" s="1" t="s">
        <v>127</v>
      </c>
      <c r="Y110" s="1" t="s">
        <v>127</v>
      </c>
      <c r="Z110" s="1" t="s">
        <v>127</v>
      </c>
      <c r="AA110" s="1" t="s">
        <v>127</v>
      </c>
      <c r="AB110" s="1" t="s">
        <v>27</v>
      </c>
      <c r="AC110" s="1" t="s">
        <v>272</v>
      </c>
      <c r="AD110" s="1" t="s">
        <v>127</v>
      </c>
      <c r="AE110" s="1" t="s">
        <v>222</v>
      </c>
      <c r="AF110" s="1" t="s">
        <v>127</v>
      </c>
      <c r="AG110" s="1" t="s">
        <v>127</v>
      </c>
      <c r="AH110" s="1" t="s">
        <v>127</v>
      </c>
      <c r="AI110" s="1" t="s">
        <v>127</v>
      </c>
      <c r="AJ110">
        <v>36</v>
      </c>
      <c r="AK110" s="1" t="s">
        <v>1665</v>
      </c>
      <c r="AL110" s="1" t="s">
        <v>172</v>
      </c>
      <c r="AM110">
        <v>6</v>
      </c>
      <c r="AN110">
        <v>5</v>
      </c>
      <c r="AO110" s="1" t="s">
        <v>37</v>
      </c>
      <c r="AP110" s="1" t="s">
        <v>127</v>
      </c>
      <c r="AQ110" s="1" t="s">
        <v>39</v>
      </c>
      <c r="AR110">
        <v>0</v>
      </c>
      <c r="AS110">
        <v>0</v>
      </c>
      <c r="AT110" s="1" t="s">
        <v>127</v>
      </c>
      <c r="AU110" s="1" t="s">
        <v>127</v>
      </c>
      <c r="AV110" s="1" t="s">
        <v>127</v>
      </c>
      <c r="AW110" s="1" t="s">
        <v>127</v>
      </c>
      <c r="AX110" s="1" t="s">
        <v>127</v>
      </c>
      <c r="AY110" s="1" t="s">
        <v>127</v>
      </c>
      <c r="AZ110" s="1" t="s">
        <v>127</v>
      </c>
      <c r="BA110" s="1" t="s">
        <v>49</v>
      </c>
      <c r="BB110" s="1" t="s">
        <v>127</v>
      </c>
      <c r="BC110" s="1" t="s">
        <v>51</v>
      </c>
      <c r="BD110" s="1" t="s">
        <v>52</v>
      </c>
      <c r="BE110" s="1" t="s">
        <v>127</v>
      </c>
      <c r="BF110" s="1" t="s">
        <v>127</v>
      </c>
      <c r="BG110" s="1" t="s">
        <v>127</v>
      </c>
      <c r="BH110" s="1" t="s">
        <v>127</v>
      </c>
      <c r="BI110" s="1" t="s">
        <v>127</v>
      </c>
      <c r="BJ110" s="1" t="s">
        <v>57</v>
      </c>
      <c r="BK110" s="1" t="s">
        <v>58</v>
      </c>
      <c r="BL110" s="1" t="s">
        <v>127</v>
      </c>
      <c r="BM110" s="1" t="s">
        <v>127</v>
      </c>
      <c r="BN110" s="1" t="s">
        <v>127</v>
      </c>
      <c r="BO110" s="1" t="s">
        <v>127</v>
      </c>
      <c r="BP110" s="1" t="s">
        <v>127</v>
      </c>
      <c r="BQ110" s="1" t="s">
        <v>64</v>
      </c>
      <c r="BR110" s="1" t="s">
        <v>127</v>
      </c>
      <c r="BS110" s="1" t="s">
        <v>66</v>
      </c>
      <c r="BT110" s="1" t="s">
        <v>67</v>
      </c>
      <c r="BU110" s="1" t="s">
        <v>127</v>
      </c>
      <c r="BV110" s="1" t="s">
        <v>68</v>
      </c>
      <c r="BW110" s="1" t="s">
        <v>69</v>
      </c>
      <c r="BX110" s="1" t="s">
        <v>127</v>
      </c>
      <c r="BY110" s="1" t="s">
        <v>71</v>
      </c>
      <c r="BZ110" s="1" t="s">
        <v>127</v>
      </c>
      <c r="CA110" s="1" t="s">
        <v>127</v>
      </c>
      <c r="CB110" s="1" t="s">
        <v>74</v>
      </c>
      <c r="CC110" s="1" t="s">
        <v>127</v>
      </c>
      <c r="CD110" s="1" t="s">
        <v>127</v>
      </c>
      <c r="CE110" s="1" t="s">
        <v>77</v>
      </c>
      <c r="CF110" s="1" t="s">
        <v>127</v>
      </c>
      <c r="CG110" s="1" t="s">
        <v>127</v>
      </c>
      <c r="CH110" s="1" t="s">
        <v>127</v>
      </c>
      <c r="CI110" s="1" t="s">
        <v>127</v>
      </c>
      <c r="CJ110" s="1" t="s">
        <v>127</v>
      </c>
      <c r="CK110" s="1" t="s">
        <v>127</v>
      </c>
      <c r="CL110" s="1" t="s">
        <v>127</v>
      </c>
      <c r="CM110" s="1" t="s">
        <v>84</v>
      </c>
      <c r="CN110" s="1" t="s">
        <v>127</v>
      </c>
      <c r="CO110" s="1" t="s">
        <v>127</v>
      </c>
      <c r="CP110" s="1" t="s">
        <v>1666</v>
      </c>
      <c r="CQ110" s="1" t="s">
        <v>127</v>
      </c>
      <c r="CR110" s="1" t="s">
        <v>88</v>
      </c>
      <c r="CS110" s="1" t="s">
        <v>89</v>
      </c>
      <c r="CT110" s="1" t="s">
        <v>127</v>
      </c>
      <c r="CU110" s="1" t="s">
        <v>127</v>
      </c>
      <c r="CV110" s="1" t="s">
        <v>127</v>
      </c>
      <c r="CW110" s="1" t="s">
        <v>127</v>
      </c>
      <c r="CX110" s="1" t="s">
        <v>127</v>
      </c>
      <c r="CY110" s="1" t="s">
        <v>95</v>
      </c>
      <c r="CZ110" s="1" t="s">
        <v>127</v>
      </c>
      <c r="DA110" s="1" t="s">
        <v>127</v>
      </c>
      <c r="DB110" s="1" t="s">
        <v>127</v>
      </c>
      <c r="DC110" s="1" t="s">
        <v>127</v>
      </c>
      <c r="DD110" s="1" t="s">
        <v>127</v>
      </c>
      <c r="DE110" s="1" t="s">
        <v>127</v>
      </c>
      <c r="DF110" s="1" t="s">
        <v>127</v>
      </c>
      <c r="DG110" s="1" t="s">
        <v>127</v>
      </c>
      <c r="DH110" s="1" t="s">
        <v>103</v>
      </c>
      <c r="DI110" s="1" t="s">
        <v>127</v>
      </c>
      <c r="DJ110" s="1" t="s">
        <v>127</v>
      </c>
      <c r="DK110" s="1" t="s">
        <v>127</v>
      </c>
      <c r="DL110" s="1" t="s">
        <v>127</v>
      </c>
      <c r="DM110" s="1" t="s">
        <v>127</v>
      </c>
      <c r="DN110" s="1" t="s">
        <v>127</v>
      </c>
      <c r="DO110" s="1" t="s">
        <v>127</v>
      </c>
      <c r="DP110" s="1" t="s">
        <v>127</v>
      </c>
      <c r="DQ110" s="1" t="s">
        <v>127</v>
      </c>
      <c r="DR110" s="1" t="s">
        <v>127</v>
      </c>
      <c r="DS110" s="1" t="s">
        <v>127</v>
      </c>
      <c r="DT110" s="1" t="s">
        <v>113</v>
      </c>
      <c r="DU110" s="1" t="s">
        <v>127</v>
      </c>
      <c r="DV110" s="1" t="s">
        <v>1667</v>
      </c>
      <c r="DW110" s="1" t="s">
        <v>1292</v>
      </c>
      <c r="DX110" s="1" t="s">
        <v>127</v>
      </c>
      <c r="DY110" s="1" t="s">
        <v>138</v>
      </c>
      <c r="DZ110" s="1" t="s">
        <v>1668</v>
      </c>
      <c r="EA110" s="1" t="s">
        <v>1669</v>
      </c>
      <c r="EB110" s="1" t="s">
        <v>1670</v>
      </c>
    </row>
    <row r="111" spans="1:132" x14ac:dyDescent="0.2">
      <c r="A111" s="1" t="s">
        <v>1671</v>
      </c>
      <c r="B111" s="1" t="s">
        <v>1672</v>
      </c>
      <c r="C111" s="1" t="s">
        <v>1673</v>
      </c>
      <c r="D111" s="1" t="s">
        <v>1674</v>
      </c>
      <c r="E111" s="2" t="str">
        <f>HYPERLINK("http://www.mobilidadeverde.org","http://www.mobilidadeverde.org")</f>
        <v>http://www.mobilidadeverde.org</v>
      </c>
      <c r="F111" s="2" t="str">
        <f>HYPERLINK("https://www.facebook.com/mobilidade.verde.1?fref=ts","https://www.facebook.com/mobilidade.verde.1?fref=ts")</f>
        <v>https://www.facebook.com/mobilidade.verde.1?fref=ts</v>
      </c>
      <c r="G111" s="1" t="s">
        <v>185</v>
      </c>
      <c r="H111" s="1" t="s">
        <v>186</v>
      </c>
      <c r="I111" s="1" t="s">
        <v>585</v>
      </c>
      <c r="J111" s="1" t="s">
        <v>187</v>
      </c>
      <c r="K111">
        <v>2007</v>
      </c>
      <c r="L111" s="1" t="s">
        <v>1675</v>
      </c>
      <c r="M111" s="1" t="s">
        <v>12</v>
      </c>
      <c r="N111" s="1" t="s">
        <v>127</v>
      </c>
      <c r="O111" s="1" t="s">
        <v>127</v>
      </c>
      <c r="P111" s="1" t="s">
        <v>127</v>
      </c>
      <c r="Q111" s="1" t="s">
        <v>127</v>
      </c>
      <c r="R111" s="1" t="s">
        <v>17</v>
      </c>
      <c r="S111" s="1" t="s">
        <v>18</v>
      </c>
      <c r="T111" s="1" t="s">
        <v>127</v>
      </c>
      <c r="U111" s="1" t="s">
        <v>127</v>
      </c>
      <c r="V111" s="1" t="s">
        <v>21</v>
      </c>
      <c r="W111" s="1" t="s">
        <v>22</v>
      </c>
      <c r="X111" s="1" t="s">
        <v>23</v>
      </c>
      <c r="Y111" s="1" t="s">
        <v>24</v>
      </c>
      <c r="Z111" s="1" t="s">
        <v>25</v>
      </c>
      <c r="AA111" s="1" t="s">
        <v>26</v>
      </c>
      <c r="AB111" s="1" t="s">
        <v>27</v>
      </c>
      <c r="AC111" s="1" t="s">
        <v>222</v>
      </c>
      <c r="AD111" s="1" t="s">
        <v>127</v>
      </c>
      <c r="AE111" s="1" t="s">
        <v>222</v>
      </c>
      <c r="AF111" s="1" t="s">
        <v>127</v>
      </c>
      <c r="AG111" s="1" t="s">
        <v>1676</v>
      </c>
      <c r="AH111" s="1" t="s">
        <v>203</v>
      </c>
      <c r="AI111" s="1" t="s">
        <v>127</v>
      </c>
      <c r="AJ111">
        <v>24</v>
      </c>
      <c r="AK111" s="1" t="s">
        <v>1677</v>
      </c>
      <c r="AL111" s="1" t="s">
        <v>133</v>
      </c>
      <c r="AM111">
        <v>3</v>
      </c>
      <c r="AN111">
        <v>10</v>
      </c>
      <c r="AO111" s="1" t="s">
        <v>127</v>
      </c>
      <c r="AP111" s="1" t="s">
        <v>38</v>
      </c>
      <c r="AQ111" s="1" t="s">
        <v>39</v>
      </c>
      <c r="AR111">
        <v>4</v>
      </c>
      <c r="AS111">
        <v>6</v>
      </c>
      <c r="AT111" s="1" t="s">
        <v>127</v>
      </c>
      <c r="AU111" s="1" t="s">
        <v>127</v>
      </c>
      <c r="AV111" s="1" t="s">
        <v>44</v>
      </c>
      <c r="AW111" s="1" t="s">
        <v>127</v>
      </c>
      <c r="AX111" s="1" t="s">
        <v>127</v>
      </c>
      <c r="AY111" s="1" t="s">
        <v>127</v>
      </c>
      <c r="AZ111" s="1" t="s">
        <v>127</v>
      </c>
      <c r="BA111" s="1" t="s">
        <v>127</v>
      </c>
      <c r="BB111" s="1" t="s">
        <v>50</v>
      </c>
      <c r="BC111" s="1" t="s">
        <v>127</v>
      </c>
      <c r="BD111" s="1" t="s">
        <v>127</v>
      </c>
      <c r="BE111" s="1" t="s">
        <v>127</v>
      </c>
      <c r="BF111" s="1" t="s">
        <v>127</v>
      </c>
      <c r="BG111" s="1" t="s">
        <v>127</v>
      </c>
      <c r="BH111" s="1" t="s">
        <v>127</v>
      </c>
      <c r="BI111" s="1" t="s">
        <v>127</v>
      </c>
      <c r="BJ111" s="1" t="s">
        <v>127</v>
      </c>
      <c r="BK111" s="1" t="s">
        <v>58</v>
      </c>
      <c r="BL111" s="1" t="s">
        <v>127</v>
      </c>
      <c r="BM111" s="1" t="s">
        <v>127</v>
      </c>
      <c r="BN111" s="1" t="s">
        <v>61</v>
      </c>
      <c r="BO111" s="1" t="s">
        <v>127</v>
      </c>
      <c r="BP111" s="1" t="s">
        <v>127</v>
      </c>
      <c r="BQ111" s="1" t="s">
        <v>127</v>
      </c>
      <c r="BR111" s="1" t="s">
        <v>127</v>
      </c>
      <c r="BS111" s="1" t="s">
        <v>127</v>
      </c>
      <c r="BT111" s="1" t="s">
        <v>127</v>
      </c>
      <c r="BU111" s="1" t="s">
        <v>127</v>
      </c>
      <c r="BV111" s="1" t="s">
        <v>68</v>
      </c>
      <c r="BW111" s="1" t="s">
        <v>69</v>
      </c>
      <c r="BX111" s="1" t="s">
        <v>70</v>
      </c>
      <c r="BY111" s="1" t="s">
        <v>71</v>
      </c>
      <c r="BZ111" s="1" t="s">
        <v>72</v>
      </c>
      <c r="CA111" s="1" t="s">
        <v>73</v>
      </c>
      <c r="CB111" s="1" t="s">
        <v>74</v>
      </c>
      <c r="CC111" s="1" t="s">
        <v>127</v>
      </c>
      <c r="CD111" s="1" t="s">
        <v>76</v>
      </c>
      <c r="CE111" s="1" t="s">
        <v>77</v>
      </c>
      <c r="CF111" s="1" t="s">
        <v>127</v>
      </c>
      <c r="CG111" s="1" t="s">
        <v>127</v>
      </c>
      <c r="CH111" s="1" t="s">
        <v>127</v>
      </c>
      <c r="CI111" s="1" t="s">
        <v>80</v>
      </c>
      <c r="CJ111" s="1" t="s">
        <v>81</v>
      </c>
      <c r="CK111" s="1" t="s">
        <v>127</v>
      </c>
      <c r="CL111" s="1" t="s">
        <v>83</v>
      </c>
      <c r="CM111" s="1" t="s">
        <v>84</v>
      </c>
      <c r="CN111" s="1" t="s">
        <v>127</v>
      </c>
      <c r="CO111" s="1" t="s">
        <v>1678</v>
      </c>
      <c r="CP111" s="1" t="s">
        <v>1679</v>
      </c>
      <c r="CQ111" s="1" t="s">
        <v>127</v>
      </c>
      <c r="CR111" s="1" t="s">
        <v>127</v>
      </c>
      <c r="CS111" s="1" t="s">
        <v>127</v>
      </c>
      <c r="CT111" s="1" t="s">
        <v>127</v>
      </c>
      <c r="CU111" s="1" t="s">
        <v>127</v>
      </c>
      <c r="CV111" s="1" t="s">
        <v>127</v>
      </c>
      <c r="CW111" s="1" t="s">
        <v>93</v>
      </c>
      <c r="CX111" s="1" t="s">
        <v>127</v>
      </c>
      <c r="CY111" s="1" t="s">
        <v>127</v>
      </c>
      <c r="CZ111" s="1" t="s">
        <v>127</v>
      </c>
      <c r="DA111" s="1" t="s">
        <v>127</v>
      </c>
      <c r="DB111" s="1" t="s">
        <v>127</v>
      </c>
      <c r="DC111" s="1" t="s">
        <v>98</v>
      </c>
      <c r="DD111" s="1" t="s">
        <v>127</v>
      </c>
      <c r="DE111" s="1" t="s">
        <v>100</v>
      </c>
      <c r="DF111" s="1" t="s">
        <v>127</v>
      </c>
      <c r="DG111" s="1" t="s">
        <v>102</v>
      </c>
      <c r="DH111" s="1" t="s">
        <v>127</v>
      </c>
      <c r="DI111" s="1" t="s">
        <v>104</v>
      </c>
      <c r="DJ111" s="1" t="s">
        <v>105</v>
      </c>
      <c r="DK111" s="1" t="s">
        <v>127</v>
      </c>
      <c r="DL111" s="1" t="s">
        <v>127</v>
      </c>
      <c r="DM111" s="1" t="s">
        <v>127</v>
      </c>
      <c r="DN111" s="1" t="s">
        <v>127</v>
      </c>
      <c r="DO111" s="1" t="s">
        <v>108</v>
      </c>
      <c r="DP111" s="1" t="s">
        <v>109</v>
      </c>
      <c r="DQ111" s="1" t="s">
        <v>127</v>
      </c>
      <c r="DR111" s="1" t="s">
        <v>127</v>
      </c>
      <c r="DS111" s="1" t="s">
        <v>127</v>
      </c>
      <c r="DT111" s="1" t="s">
        <v>127</v>
      </c>
      <c r="DU111" s="1" t="s">
        <v>127</v>
      </c>
      <c r="DV111" s="1" t="s">
        <v>1680</v>
      </c>
      <c r="DW111" s="1" t="s">
        <v>1681</v>
      </c>
      <c r="DX111" s="1" t="s">
        <v>1682</v>
      </c>
      <c r="DY111" s="1" t="s">
        <v>1683</v>
      </c>
      <c r="DZ111" s="1" t="s">
        <v>1684</v>
      </c>
      <c r="EA111" s="1" t="s">
        <v>1685</v>
      </c>
      <c r="EB111" s="1" t="s">
        <v>1686</v>
      </c>
    </row>
    <row r="112" spans="1:132" x14ac:dyDescent="0.2">
      <c r="A112" s="1" t="s">
        <v>1687</v>
      </c>
      <c r="B112" s="1" t="s">
        <v>1688</v>
      </c>
      <c r="C112" s="1" t="s">
        <v>1689</v>
      </c>
      <c r="D112" s="1" t="s">
        <v>1690</v>
      </c>
      <c r="E112" s="2" t="str">
        <f>HYPERLINK("http://www.naosoogato.com.br","http://www.naosoogato.com.br")</f>
        <v>http://www.naosoogato.com.br</v>
      </c>
      <c r="F112" s="2" t="str">
        <f>HYPERLINK("https://www.facebook.com/NaoSoOGato/?fref=ts","https://www.facebook.com/NaoSoOGato/?fref=ts")</f>
        <v>https://www.facebook.com/NaoSoOGato/?fref=ts</v>
      </c>
      <c r="G112" s="1" t="s">
        <v>185</v>
      </c>
      <c r="H112" s="1" t="s">
        <v>186</v>
      </c>
      <c r="I112" s="1" t="s">
        <v>127</v>
      </c>
      <c r="J112" s="1" t="s">
        <v>150</v>
      </c>
      <c r="K112">
        <v>2012</v>
      </c>
      <c r="L112" s="1" t="s">
        <v>1691</v>
      </c>
      <c r="M112" s="1" t="s">
        <v>127</v>
      </c>
      <c r="N112" s="1" t="s">
        <v>127</v>
      </c>
      <c r="O112" s="1" t="s">
        <v>127</v>
      </c>
      <c r="P112" s="1" t="s">
        <v>127</v>
      </c>
      <c r="Q112" s="1" t="s">
        <v>127</v>
      </c>
      <c r="R112" s="1" t="s">
        <v>127</v>
      </c>
      <c r="S112" s="1" t="s">
        <v>127</v>
      </c>
      <c r="T112" s="1" t="s">
        <v>127</v>
      </c>
      <c r="U112" s="1" t="s">
        <v>1692</v>
      </c>
      <c r="V112" s="1" t="s">
        <v>127</v>
      </c>
      <c r="W112" s="1" t="s">
        <v>127</v>
      </c>
      <c r="X112" s="1" t="s">
        <v>23</v>
      </c>
      <c r="Y112" s="1" t="s">
        <v>127</v>
      </c>
      <c r="Z112" s="1" t="s">
        <v>127</v>
      </c>
      <c r="AA112" s="1" t="s">
        <v>127</v>
      </c>
      <c r="AB112" s="1" t="s">
        <v>127</v>
      </c>
      <c r="AC112" s="1" t="s">
        <v>272</v>
      </c>
      <c r="AD112" s="1" t="s">
        <v>127</v>
      </c>
      <c r="AE112" s="1" t="s">
        <v>393</v>
      </c>
      <c r="AF112" s="1" t="s">
        <v>127</v>
      </c>
      <c r="AG112" s="1" t="s">
        <v>1693</v>
      </c>
      <c r="AH112" s="1" t="s">
        <v>131</v>
      </c>
      <c r="AI112" s="1" t="s">
        <v>127</v>
      </c>
      <c r="AJ112">
        <v>30</v>
      </c>
      <c r="AK112" s="1" t="s">
        <v>1694</v>
      </c>
      <c r="AL112" s="1" t="s">
        <v>172</v>
      </c>
      <c r="AM112">
        <v>0</v>
      </c>
      <c r="AN112">
        <v>5</v>
      </c>
      <c r="AO112" s="1" t="s">
        <v>127</v>
      </c>
      <c r="AP112" s="1" t="s">
        <v>127</v>
      </c>
      <c r="AQ112" s="1" t="s">
        <v>39</v>
      </c>
      <c r="AR112">
        <v>0</v>
      </c>
      <c r="AS112">
        <v>5</v>
      </c>
      <c r="AT112" s="1" t="s">
        <v>127</v>
      </c>
      <c r="AU112" s="1" t="s">
        <v>127</v>
      </c>
      <c r="AV112" s="1" t="s">
        <v>127</v>
      </c>
      <c r="AW112" s="1" t="s">
        <v>127</v>
      </c>
      <c r="AX112" s="1" t="s">
        <v>127</v>
      </c>
      <c r="AY112" s="1" t="s">
        <v>127</v>
      </c>
      <c r="AZ112" s="1" t="s">
        <v>127</v>
      </c>
      <c r="BA112" s="1" t="s">
        <v>127</v>
      </c>
      <c r="BB112" s="1" t="s">
        <v>127</v>
      </c>
      <c r="BC112" s="1" t="s">
        <v>127</v>
      </c>
      <c r="BD112" s="1" t="s">
        <v>127</v>
      </c>
      <c r="BE112" s="1" t="s">
        <v>127</v>
      </c>
      <c r="BF112" s="1" t="s">
        <v>54</v>
      </c>
      <c r="BG112" s="1" t="s">
        <v>127</v>
      </c>
      <c r="BH112" s="1" t="s">
        <v>127</v>
      </c>
      <c r="BI112" s="1" t="s">
        <v>127</v>
      </c>
      <c r="BJ112" s="1" t="s">
        <v>127</v>
      </c>
      <c r="BK112" s="1" t="s">
        <v>58</v>
      </c>
      <c r="BL112" s="1" t="s">
        <v>127</v>
      </c>
      <c r="BM112" s="1" t="s">
        <v>127</v>
      </c>
      <c r="BN112" s="1" t="s">
        <v>127</v>
      </c>
      <c r="BO112" s="1" t="s">
        <v>127</v>
      </c>
      <c r="BP112" s="1" t="s">
        <v>127</v>
      </c>
      <c r="BQ112" s="1" t="s">
        <v>127</v>
      </c>
      <c r="BR112" s="1" t="s">
        <v>127</v>
      </c>
      <c r="BS112" s="1" t="s">
        <v>127</v>
      </c>
      <c r="BT112" s="1" t="s">
        <v>127</v>
      </c>
      <c r="BU112" s="1" t="s">
        <v>127</v>
      </c>
      <c r="BV112" s="1" t="s">
        <v>127</v>
      </c>
      <c r="BW112" s="1" t="s">
        <v>127</v>
      </c>
      <c r="BX112" s="1" t="s">
        <v>127</v>
      </c>
      <c r="BY112" s="1" t="s">
        <v>127</v>
      </c>
      <c r="BZ112" s="1" t="s">
        <v>127</v>
      </c>
      <c r="CA112" s="1" t="s">
        <v>127</v>
      </c>
      <c r="CB112" s="1" t="s">
        <v>127</v>
      </c>
      <c r="CC112" s="1" t="s">
        <v>127</v>
      </c>
      <c r="CD112" s="1" t="s">
        <v>127</v>
      </c>
      <c r="CE112" s="1" t="s">
        <v>127</v>
      </c>
      <c r="CF112" s="1" t="s">
        <v>1695</v>
      </c>
      <c r="CG112" s="1" t="s">
        <v>127</v>
      </c>
      <c r="CH112" s="1" t="s">
        <v>127</v>
      </c>
      <c r="CI112" s="1" t="s">
        <v>127</v>
      </c>
      <c r="CJ112" s="1" t="s">
        <v>127</v>
      </c>
      <c r="CK112" s="1" t="s">
        <v>82</v>
      </c>
      <c r="CL112" s="1" t="s">
        <v>127</v>
      </c>
      <c r="CM112" s="1" t="s">
        <v>127</v>
      </c>
      <c r="CN112" s="1" t="s">
        <v>127</v>
      </c>
      <c r="CO112" s="1" t="s">
        <v>1696</v>
      </c>
      <c r="CP112" s="1" t="s">
        <v>1697</v>
      </c>
      <c r="CQ112" s="1" t="s">
        <v>127</v>
      </c>
      <c r="CR112" s="1" t="s">
        <v>127</v>
      </c>
      <c r="CS112" s="1" t="s">
        <v>127</v>
      </c>
      <c r="CT112" s="1" t="s">
        <v>127</v>
      </c>
      <c r="CU112" s="1" t="s">
        <v>127</v>
      </c>
      <c r="CV112" s="1" t="s">
        <v>127</v>
      </c>
      <c r="CW112" s="1" t="s">
        <v>93</v>
      </c>
      <c r="CX112" s="1" t="s">
        <v>127</v>
      </c>
      <c r="CY112" s="1" t="s">
        <v>127</v>
      </c>
      <c r="CZ112" s="1" t="s">
        <v>127</v>
      </c>
      <c r="DA112" s="1" t="s">
        <v>127</v>
      </c>
      <c r="DB112" s="1" t="s">
        <v>127</v>
      </c>
      <c r="DC112" s="1" t="s">
        <v>127</v>
      </c>
      <c r="DD112" s="1" t="s">
        <v>127</v>
      </c>
      <c r="DE112" s="1" t="s">
        <v>127</v>
      </c>
      <c r="DF112" s="1" t="s">
        <v>127</v>
      </c>
      <c r="DG112" s="1" t="s">
        <v>127</v>
      </c>
      <c r="DH112" s="1" t="s">
        <v>103</v>
      </c>
      <c r="DI112" s="1" t="s">
        <v>127</v>
      </c>
      <c r="DJ112" s="1" t="s">
        <v>127</v>
      </c>
      <c r="DK112" s="1" t="s">
        <v>127</v>
      </c>
      <c r="DL112" s="1" t="s">
        <v>127</v>
      </c>
      <c r="DM112" s="1" t="s">
        <v>127</v>
      </c>
      <c r="DN112" s="1" t="s">
        <v>127</v>
      </c>
      <c r="DO112" s="1" t="s">
        <v>127</v>
      </c>
      <c r="DP112" s="1" t="s">
        <v>109</v>
      </c>
      <c r="DQ112" s="1" t="s">
        <v>127</v>
      </c>
      <c r="DR112" s="1" t="s">
        <v>127</v>
      </c>
      <c r="DS112" s="1" t="s">
        <v>127</v>
      </c>
      <c r="DT112" s="1" t="s">
        <v>127</v>
      </c>
      <c r="DU112" s="1" t="s">
        <v>127</v>
      </c>
      <c r="DV112" s="1" t="s">
        <v>1698</v>
      </c>
      <c r="DW112" s="1" t="s">
        <v>1699</v>
      </c>
      <c r="DX112" s="1" t="s">
        <v>1700</v>
      </c>
      <c r="DY112" s="1" t="s">
        <v>127</v>
      </c>
      <c r="DZ112" s="1" t="s">
        <v>1701</v>
      </c>
      <c r="EA112" s="1" t="s">
        <v>1702</v>
      </c>
      <c r="EB112" s="1" t="s">
        <v>1703</v>
      </c>
    </row>
    <row r="113" spans="1:132" x14ac:dyDescent="0.2">
      <c r="A113" s="1" t="s">
        <v>1704</v>
      </c>
      <c r="B113" s="1" t="s">
        <v>1705</v>
      </c>
      <c r="C113" s="1" t="s">
        <v>1706</v>
      </c>
      <c r="D113" s="1" t="s">
        <v>1707</v>
      </c>
      <c r="E113" s="2" t="str">
        <f>HYPERLINK("http://","http://")</f>
        <v>http://</v>
      </c>
      <c r="F113" s="2" t="str">
        <f>HYPERLINK("https://www.facebook.com/Caminhos-do-Ipiranga-244239759251293/?fref=ts","https://www.facebook.com/Caminhos-do-Ipiranga-244239759251293/?fref=ts")</f>
        <v>https://www.facebook.com/Caminhos-do-Ipiranga-244239759251293/?fref=ts</v>
      </c>
      <c r="G113" s="1" t="s">
        <v>185</v>
      </c>
      <c r="H113" s="1" t="s">
        <v>186</v>
      </c>
      <c r="I113" s="1" t="s">
        <v>127</v>
      </c>
      <c r="J113" s="1" t="s">
        <v>187</v>
      </c>
      <c r="K113">
        <v>2016</v>
      </c>
      <c r="L113" s="1" t="s">
        <v>1708</v>
      </c>
      <c r="M113" s="1" t="s">
        <v>127</v>
      </c>
      <c r="N113" s="1" t="s">
        <v>127</v>
      </c>
      <c r="O113" s="1" t="s">
        <v>127</v>
      </c>
      <c r="P113" s="1" t="s">
        <v>127</v>
      </c>
      <c r="Q113" s="1" t="s">
        <v>127</v>
      </c>
      <c r="R113" s="1" t="s">
        <v>127</v>
      </c>
      <c r="S113" s="1" t="s">
        <v>127</v>
      </c>
      <c r="T113" s="1" t="s">
        <v>127</v>
      </c>
      <c r="U113" s="1" t="s">
        <v>1709</v>
      </c>
      <c r="V113" s="1" t="s">
        <v>21</v>
      </c>
      <c r="W113" s="1" t="s">
        <v>127</v>
      </c>
      <c r="X113" s="1" t="s">
        <v>127</v>
      </c>
      <c r="Y113" s="1" t="s">
        <v>127</v>
      </c>
      <c r="Z113" s="1" t="s">
        <v>127</v>
      </c>
      <c r="AA113" s="1" t="s">
        <v>127</v>
      </c>
      <c r="AB113" s="1" t="s">
        <v>127</v>
      </c>
      <c r="AC113" s="1" t="s">
        <v>130</v>
      </c>
      <c r="AD113" s="1" t="s">
        <v>127</v>
      </c>
      <c r="AE113" s="1" t="s">
        <v>127</v>
      </c>
      <c r="AF113" s="1" t="s">
        <v>127</v>
      </c>
      <c r="AG113" s="1" t="s">
        <v>1710</v>
      </c>
      <c r="AH113" s="1" t="s">
        <v>203</v>
      </c>
      <c r="AI113" s="1" t="s">
        <v>127</v>
      </c>
      <c r="AJ113"/>
      <c r="AK113" s="1" t="s">
        <v>127</v>
      </c>
      <c r="AL113" s="1" t="s">
        <v>127</v>
      </c>
      <c r="AM113">
        <v>24</v>
      </c>
      <c r="AN113">
        <v>60</v>
      </c>
      <c r="AO113" s="1" t="s">
        <v>127</v>
      </c>
      <c r="AP113" s="1" t="s">
        <v>127</v>
      </c>
      <c r="AQ113" s="1" t="s">
        <v>39</v>
      </c>
      <c r="AR113"/>
      <c r="AS113">
        <v>24</v>
      </c>
      <c r="AT113" s="1" t="s">
        <v>127</v>
      </c>
      <c r="AU113" s="1" t="s">
        <v>127</v>
      </c>
      <c r="AV113" s="1" t="s">
        <v>127</v>
      </c>
      <c r="AW113" s="1" t="s">
        <v>127</v>
      </c>
      <c r="AX113" s="1" t="s">
        <v>127</v>
      </c>
      <c r="AY113" s="1" t="s">
        <v>127</v>
      </c>
      <c r="AZ113" s="1" t="s">
        <v>127</v>
      </c>
      <c r="BA113" s="1" t="s">
        <v>127</v>
      </c>
      <c r="BB113" s="1" t="s">
        <v>127</v>
      </c>
      <c r="BC113" s="1" t="s">
        <v>127</v>
      </c>
      <c r="BD113" s="1" t="s">
        <v>127</v>
      </c>
      <c r="BE113" s="1" t="s">
        <v>127</v>
      </c>
      <c r="BF113" s="1" t="s">
        <v>127</v>
      </c>
      <c r="BG113" s="1" t="s">
        <v>1711</v>
      </c>
      <c r="BH113" s="1" t="s">
        <v>127</v>
      </c>
      <c r="BI113" s="1" t="s">
        <v>127</v>
      </c>
      <c r="BJ113" s="1" t="s">
        <v>127</v>
      </c>
      <c r="BK113" s="1" t="s">
        <v>58</v>
      </c>
      <c r="BL113" s="1" t="s">
        <v>127</v>
      </c>
      <c r="BM113" s="1" t="s">
        <v>127</v>
      </c>
      <c r="BN113" s="1" t="s">
        <v>127</v>
      </c>
      <c r="BO113" s="1" t="s">
        <v>127</v>
      </c>
      <c r="BP113" s="1" t="s">
        <v>127</v>
      </c>
      <c r="BQ113" s="1" t="s">
        <v>127</v>
      </c>
      <c r="BR113" s="1" t="s">
        <v>127</v>
      </c>
      <c r="BS113" s="1" t="s">
        <v>127</v>
      </c>
      <c r="BT113" s="1" t="s">
        <v>127</v>
      </c>
      <c r="BU113" s="1" t="s">
        <v>127</v>
      </c>
      <c r="BV113" s="1" t="s">
        <v>127</v>
      </c>
      <c r="BW113" s="1" t="s">
        <v>127</v>
      </c>
      <c r="BX113" s="1" t="s">
        <v>127</v>
      </c>
      <c r="BY113" s="1" t="s">
        <v>127</v>
      </c>
      <c r="BZ113" s="1" t="s">
        <v>72</v>
      </c>
      <c r="CA113" s="1" t="s">
        <v>127</v>
      </c>
      <c r="CB113" s="1" t="s">
        <v>127</v>
      </c>
      <c r="CC113" s="1" t="s">
        <v>127</v>
      </c>
      <c r="CD113" s="1" t="s">
        <v>127</v>
      </c>
      <c r="CE113" s="1" t="s">
        <v>127</v>
      </c>
      <c r="CF113" s="1" t="s">
        <v>127</v>
      </c>
      <c r="CG113" s="1" t="s">
        <v>127</v>
      </c>
      <c r="CH113" s="1" t="s">
        <v>127</v>
      </c>
      <c r="CI113" s="1" t="s">
        <v>127</v>
      </c>
      <c r="CJ113" s="1" t="s">
        <v>127</v>
      </c>
      <c r="CK113" s="1" t="s">
        <v>82</v>
      </c>
      <c r="CL113" s="1" t="s">
        <v>127</v>
      </c>
      <c r="CM113" s="1" t="s">
        <v>127</v>
      </c>
      <c r="CN113" s="1" t="s">
        <v>127</v>
      </c>
      <c r="CO113" s="1" t="s">
        <v>1709</v>
      </c>
      <c r="CP113" s="1" t="s">
        <v>1712</v>
      </c>
      <c r="CQ113" s="1" t="s">
        <v>127</v>
      </c>
      <c r="CR113" s="1" t="s">
        <v>127</v>
      </c>
      <c r="CS113" s="1" t="s">
        <v>89</v>
      </c>
      <c r="CT113" s="1" t="s">
        <v>127</v>
      </c>
      <c r="CU113" s="1" t="s">
        <v>91</v>
      </c>
      <c r="CV113" s="1" t="s">
        <v>127</v>
      </c>
      <c r="CW113" s="1" t="s">
        <v>127</v>
      </c>
      <c r="CX113" s="1" t="s">
        <v>94</v>
      </c>
      <c r="CY113" s="1" t="s">
        <v>127</v>
      </c>
      <c r="CZ113" s="1" t="s">
        <v>127</v>
      </c>
      <c r="DA113" s="1" t="s">
        <v>127</v>
      </c>
      <c r="DB113" s="1" t="s">
        <v>127</v>
      </c>
      <c r="DC113" s="1" t="s">
        <v>127</v>
      </c>
      <c r="DD113" s="1" t="s">
        <v>127</v>
      </c>
      <c r="DE113" s="1" t="s">
        <v>127</v>
      </c>
      <c r="DF113" s="1" t="s">
        <v>101</v>
      </c>
      <c r="DG113" s="1" t="s">
        <v>127</v>
      </c>
      <c r="DH113" s="1" t="s">
        <v>127</v>
      </c>
      <c r="DI113" s="1" t="s">
        <v>127</v>
      </c>
      <c r="DJ113" s="1" t="s">
        <v>127</v>
      </c>
      <c r="DK113" s="1" t="s">
        <v>127</v>
      </c>
      <c r="DL113" s="1" t="s">
        <v>127</v>
      </c>
      <c r="DM113" s="1" t="s">
        <v>127</v>
      </c>
      <c r="DN113" s="1" t="s">
        <v>127</v>
      </c>
      <c r="DO113" s="1" t="s">
        <v>127</v>
      </c>
      <c r="DP113" s="1" t="s">
        <v>127</v>
      </c>
      <c r="DQ113" s="1" t="s">
        <v>127</v>
      </c>
      <c r="DR113" s="1" t="s">
        <v>127</v>
      </c>
      <c r="DS113" s="1" t="s">
        <v>112</v>
      </c>
      <c r="DT113" s="1" t="s">
        <v>127</v>
      </c>
      <c r="DU113" s="1" t="s">
        <v>127</v>
      </c>
      <c r="DV113" s="1" t="s">
        <v>1713</v>
      </c>
      <c r="DW113" s="1" t="s">
        <v>1714</v>
      </c>
      <c r="DX113" s="1" t="s">
        <v>1713</v>
      </c>
      <c r="DY113" s="1" t="s">
        <v>1715</v>
      </c>
      <c r="DZ113" s="1" t="s">
        <v>1716</v>
      </c>
      <c r="EA113" s="1" t="s">
        <v>1717</v>
      </c>
      <c r="EB113" s="1" t="s">
        <v>1718</v>
      </c>
    </row>
    <row r="114" spans="1:132" x14ac:dyDescent="0.2">
      <c r="A114" s="1" t="s">
        <v>1719</v>
      </c>
      <c r="B114" s="1" t="s">
        <v>1720</v>
      </c>
      <c r="C114" s="1" t="s">
        <v>1720</v>
      </c>
      <c r="D114" s="1" t="s">
        <v>1721</v>
      </c>
      <c r="E114" s="2"/>
      <c r="F114" s="2"/>
      <c r="G114" s="1" t="s">
        <v>185</v>
      </c>
      <c r="H114" s="1" t="s">
        <v>186</v>
      </c>
      <c r="I114" s="1" t="s">
        <v>127</v>
      </c>
      <c r="J114" s="1" t="s">
        <v>128</v>
      </c>
      <c r="K114">
        <v>2012</v>
      </c>
      <c r="L114" s="1" t="s">
        <v>1722</v>
      </c>
      <c r="M114" s="1" t="s">
        <v>12</v>
      </c>
      <c r="N114" s="1" t="s">
        <v>127</v>
      </c>
      <c r="O114" s="1" t="s">
        <v>127</v>
      </c>
      <c r="P114" s="1" t="s">
        <v>15</v>
      </c>
      <c r="Q114" s="1" t="s">
        <v>127</v>
      </c>
      <c r="R114" s="1" t="s">
        <v>127</v>
      </c>
      <c r="S114" s="1" t="s">
        <v>18</v>
      </c>
      <c r="T114" s="1" t="s">
        <v>127</v>
      </c>
      <c r="U114" s="1" t="s">
        <v>127</v>
      </c>
      <c r="V114" s="1" t="s">
        <v>21</v>
      </c>
      <c r="W114" s="1" t="s">
        <v>22</v>
      </c>
      <c r="X114" s="1" t="s">
        <v>23</v>
      </c>
      <c r="Y114" s="1" t="s">
        <v>127</v>
      </c>
      <c r="Z114" s="1" t="s">
        <v>127</v>
      </c>
      <c r="AA114" s="1" t="s">
        <v>127</v>
      </c>
      <c r="AB114" s="1" t="s">
        <v>127</v>
      </c>
      <c r="AC114" s="1" t="s">
        <v>127</v>
      </c>
      <c r="AD114" s="1" t="s">
        <v>1723</v>
      </c>
      <c r="AE114" s="1" t="s">
        <v>393</v>
      </c>
      <c r="AF114" s="1" t="s">
        <v>127</v>
      </c>
      <c r="AG114" s="1" t="s">
        <v>127</v>
      </c>
      <c r="AH114" s="1" t="s">
        <v>127</v>
      </c>
      <c r="AI114" s="1" t="s">
        <v>127</v>
      </c>
      <c r="AJ114"/>
      <c r="AK114" s="1" t="s">
        <v>127</v>
      </c>
      <c r="AL114" s="1" t="s">
        <v>127</v>
      </c>
      <c r="AM114">
        <v>0</v>
      </c>
      <c r="AN114">
        <v>15</v>
      </c>
      <c r="AO114" s="1" t="s">
        <v>127</v>
      </c>
      <c r="AP114" s="1" t="s">
        <v>127</v>
      </c>
      <c r="AQ114" s="1" t="s">
        <v>39</v>
      </c>
      <c r="AR114">
        <v>25</v>
      </c>
      <c r="AS114">
        <v>50</v>
      </c>
      <c r="AT114" s="1" t="s">
        <v>127</v>
      </c>
      <c r="AU114" s="1" t="s">
        <v>127</v>
      </c>
      <c r="AV114" s="1" t="s">
        <v>44</v>
      </c>
      <c r="AW114" s="1" t="s">
        <v>127</v>
      </c>
      <c r="AX114" s="1" t="s">
        <v>127</v>
      </c>
      <c r="AY114" s="1" t="s">
        <v>127</v>
      </c>
      <c r="AZ114" s="1" t="s">
        <v>127</v>
      </c>
      <c r="BA114" s="1" t="s">
        <v>127</v>
      </c>
      <c r="BB114" s="1" t="s">
        <v>127</v>
      </c>
      <c r="BC114" s="1" t="s">
        <v>51</v>
      </c>
      <c r="BD114" s="1" t="s">
        <v>127</v>
      </c>
      <c r="BE114" s="1" t="s">
        <v>127</v>
      </c>
      <c r="BF114" s="1" t="s">
        <v>127</v>
      </c>
      <c r="BG114" s="1" t="s">
        <v>1724</v>
      </c>
      <c r="BH114" s="1" t="s">
        <v>127</v>
      </c>
      <c r="BI114" s="1" t="s">
        <v>56</v>
      </c>
      <c r="BJ114" s="1" t="s">
        <v>57</v>
      </c>
      <c r="BK114" s="1" t="s">
        <v>58</v>
      </c>
      <c r="BL114" s="1" t="s">
        <v>127</v>
      </c>
      <c r="BM114" s="1" t="s">
        <v>127</v>
      </c>
      <c r="BN114" s="1" t="s">
        <v>61</v>
      </c>
      <c r="BO114" s="1" t="s">
        <v>127</v>
      </c>
      <c r="BP114" s="1" t="s">
        <v>127</v>
      </c>
      <c r="BQ114" s="1" t="s">
        <v>64</v>
      </c>
      <c r="BR114" s="1" t="s">
        <v>127</v>
      </c>
      <c r="BS114" s="1" t="s">
        <v>127</v>
      </c>
      <c r="BT114" s="1" t="s">
        <v>127</v>
      </c>
      <c r="BU114" s="1" t="s">
        <v>127</v>
      </c>
      <c r="BV114" s="1" t="s">
        <v>127</v>
      </c>
      <c r="BW114" s="1" t="s">
        <v>127</v>
      </c>
      <c r="BX114" s="1" t="s">
        <v>127</v>
      </c>
      <c r="BY114" s="1" t="s">
        <v>71</v>
      </c>
      <c r="BZ114" s="1" t="s">
        <v>72</v>
      </c>
      <c r="CA114" s="1" t="s">
        <v>73</v>
      </c>
      <c r="CB114" s="1" t="s">
        <v>74</v>
      </c>
      <c r="CC114" s="1" t="s">
        <v>127</v>
      </c>
      <c r="CD114" s="1" t="s">
        <v>76</v>
      </c>
      <c r="CE114" s="1" t="s">
        <v>127</v>
      </c>
      <c r="CF114" s="1" t="s">
        <v>127</v>
      </c>
      <c r="CG114" s="1" t="s">
        <v>127</v>
      </c>
      <c r="CH114" s="1" t="s">
        <v>79</v>
      </c>
      <c r="CI114" s="1" t="s">
        <v>80</v>
      </c>
      <c r="CJ114" s="1" t="s">
        <v>81</v>
      </c>
      <c r="CK114" s="1" t="s">
        <v>82</v>
      </c>
      <c r="CL114" s="1" t="s">
        <v>83</v>
      </c>
      <c r="CM114" s="1" t="s">
        <v>84</v>
      </c>
      <c r="CN114" s="1" t="s">
        <v>127</v>
      </c>
      <c r="CO114" s="1" t="s">
        <v>1725</v>
      </c>
      <c r="CP114" s="1" t="s">
        <v>1726</v>
      </c>
      <c r="CQ114" s="1" t="s">
        <v>127</v>
      </c>
      <c r="CR114" s="1" t="s">
        <v>127</v>
      </c>
      <c r="CS114" s="1" t="s">
        <v>89</v>
      </c>
      <c r="CT114" s="1" t="s">
        <v>127</v>
      </c>
      <c r="CU114" s="1" t="s">
        <v>127</v>
      </c>
      <c r="CV114" s="1" t="s">
        <v>127</v>
      </c>
      <c r="CW114" s="1" t="s">
        <v>127</v>
      </c>
      <c r="CX114" s="1" t="s">
        <v>127</v>
      </c>
      <c r="CY114" s="1" t="s">
        <v>127</v>
      </c>
      <c r="CZ114" s="1" t="s">
        <v>127</v>
      </c>
      <c r="DA114" s="1" t="s">
        <v>127</v>
      </c>
      <c r="DB114" s="1" t="s">
        <v>127</v>
      </c>
      <c r="DC114" s="1" t="s">
        <v>98</v>
      </c>
      <c r="DD114" s="1" t="s">
        <v>99</v>
      </c>
      <c r="DE114" s="1" t="s">
        <v>100</v>
      </c>
      <c r="DF114" s="1" t="s">
        <v>127</v>
      </c>
      <c r="DG114" s="1" t="s">
        <v>127</v>
      </c>
      <c r="DH114" s="1" t="s">
        <v>127</v>
      </c>
      <c r="DI114" s="1" t="s">
        <v>104</v>
      </c>
      <c r="DJ114" s="1" t="s">
        <v>105</v>
      </c>
      <c r="DK114" s="1" t="s">
        <v>127</v>
      </c>
      <c r="DL114" s="1" t="s">
        <v>106</v>
      </c>
      <c r="DM114" s="1" t="s">
        <v>107</v>
      </c>
      <c r="DN114" s="1" t="s">
        <v>127</v>
      </c>
      <c r="DO114" s="1" t="s">
        <v>127</v>
      </c>
      <c r="DP114" s="1" t="s">
        <v>109</v>
      </c>
      <c r="DQ114" s="1" t="s">
        <v>127</v>
      </c>
      <c r="DR114" s="1" t="s">
        <v>127</v>
      </c>
      <c r="DS114" s="1" t="s">
        <v>112</v>
      </c>
      <c r="DT114" s="1" t="s">
        <v>127</v>
      </c>
      <c r="DU114" s="1" t="s">
        <v>127</v>
      </c>
      <c r="DV114" s="1" t="s">
        <v>1727</v>
      </c>
      <c r="DW114" s="1" t="s">
        <v>1728</v>
      </c>
      <c r="DX114" s="1" t="s">
        <v>1728</v>
      </c>
      <c r="DY114" s="1" t="s">
        <v>127</v>
      </c>
      <c r="DZ114" s="1" t="s">
        <v>1729</v>
      </c>
      <c r="EA114" s="1" t="s">
        <v>1730</v>
      </c>
      <c r="EB114" s="1" t="s">
        <v>1731</v>
      </c>
    </row>
    <row r="115" spans="1:132" x14ac:dyDescent="0.2">
      <c r="A115" s="1" t="s">
        <v>1732</v>
      </c>
      <c r="B115" s="1" t="s">
        <v>1733</v>
      </c>
      <c r="C115" s="1" t="s">
        <v>1734</v>
      </c>
      <c r="D115" s="1" t="s">
        <v>1735</v>
      </c>
      <c r="E115" s="2"/>
      <c r="F115" s="2"/>
      <c r="G115" s="1" t="s">
        <v>185</v>
      </c>
      <c r="H115" s="1" t="s">
        <v>186</v>
      </c>
      <c r="I115" s="1" t="s">
        <v>127</v>
      </c>
      <c r="J115" s="1" t="s">
        <v>150</v>
      </c>
      <c r="K115">
        <v>2015</v>
      </c>
      <c r="L115" s="1" t="s">
        <v>1736</v>
      </c>
      <c r="M115" s="1" t="s">
        <v>12</v>
      </c>
      <c r="N115" s="1" t="s">
        <v>13</v>
      </c>
      <c r="O115" s="1" t="s">
        <v>127</v>
      </c>
      <c r="P115" s="1" t="s">
        <v>15</v>
      </c>
      <c r="Q115" s="1" t="s">
        <v>127</v>
      </c>
      <c r="R115" s="1" t="s">
        <v>127</v>
      </c>
      <c r="S115" s="1" t="s">
        <v>18</v>
      </c>
      <c r="T115" s="1" t="s">
        <v>127</v>
      </c>
      <c r="U115" s="1" t="s">
        <v>127</v>
      </c>
      <c r="V115" s="1" t="s">
        <v>21</v>
      </c>
      <c r="W115" s="1" t="s">
        <v>22</v>
      </c>
      <c r="X115" s="1" t="s">
        <v>23</v>
      </c>
      <c r="Y115" s="1" t="s">
        <v>24</v>
      </c>
      <c r="Z115" s="1" t="s">
        <v>25</v>
      </c>
      <c r="AA115" s="1" t="s">
        <v>26</v>
      </c>
      <c r="AB115" s="1" t="s">
        <v>27</v>
      </c>
      <c r="AC115" s="1" t="s">
        <v>289</v>
      </c>
      <c r="AD115" s="1" t="s">
        <v>127</v>
      </c>
      <c r="AE115" s="1" t="s">
        <v>222</v>
      </c>
      <c r="AF115" s="1" t="s">
        <v>127</v>
      </c>
      <c r="AG115" s="1" t="s">
        <v>127</v>
      </c>
      <c r="AH115" s="1" t="s">
        <v>127</v>
      </c>
      <c r="AI115" s="1" t="s">
        <v>127</v>
      </c>
      <c r="AJ115"/>
      <c r="AK115" s="1" t="s">
        <v>127</v>
      </c>
      <c r="AL115" s="1" t="s">
        <v>127</v>
      </c>
      <c r="AM115">
        <v>0</v>
      </c>
      <c r="AN115">
        <v>40</v>
      </c>
      <c r="AO115" s="1" t="s">
        <v>127</v>
      </c>
      <c r="AP115" s="1" t="s">
        <v>38</v>
      </c>
      <c r="AQ115" s="1" t="s">
        <v>39</v>
      </c>
      <c r="AR115">
        <v>30</v>
      </c>
      <c r="AS115">
        <v>20</v>
      </c>
      <c r="AT115" s="1" t="s">
        <v>127</v>
      </c>
      <c r="AU115" s="1" t="s">
        <v>127</v>
      </c>
      <c r="AV115" s="1" t="s">
        <v>44</v>
      </c>
      <c r="AW115" s="1" t="s">
        <v>45</v>
      </c>
      <c r="AX115" s="1" t="s">
        <v>46</v>
      </c>
      <c r="AY115" s="1" t="s">
        <v>47</v>
      </c>
      <c r="AZ115" s="1" t="s">
        <v>127</v>
      </c>
      <c r="BA115" s="1" t="s">
        <v>127</v>
      </c>
      <c r="BB115" s="1" t="s">
        <v>127</v>
      </c>
      <c r="BC115" s="1" t="s">
        <v>51</v>
      </c>
      <c r="BD115" s="1" t="s">
        <v>52</v>
      </c>
      <c r="BE115" s="1" t="s">
        <v>127</v>
      </c>
      <c r="BF115" s="1" t="s">
        <v>127</v>
      </c>
      <c r="BG115" s="1" t="s">
        <v>127</v>
      </c>
      <c r="BH115" s="1" t="s">
        <v>127</v>
      </c>
      <c r="BI115" s="1" t="s">
        <v>56</v>
      </c>
      <c r="BJ115" s="1" t="s">
        <v>127</v>
      </c>
      <c r="BK115" s="1" t="s">
        <v>58</v>
      </c>
      <c r="BL115" s="1" t="s">
        <v>127</v>
      </c>
      <c r="BM115" s="1" t="s">
        <v>127</v>
      </c>
      <c r="BN115" s="1" t="s">
        <v>127</v>
      </c>
      <c r="BO115" s="1" t="s">
        <v>127</v>
      </c>
      <c r="BP115" s="1" t="s">
        <v>127</v>
      </c>
      <c r="BQ115" s="1" t="s">
        <v>127</v>
      </c>
      <c r="BR115" s="1" t="s">
        <v>127</v>
      </c>
      <c r="BS115" s="1" t="s">
        <v>127</v>
      </c>
      <c r="BT115" s="1" t="s">
        <v>127</v>
      </c>
      <c r="BU115" s="1" t="s">
        <v>127</v>
      </c>
      <c r="BV115" s="1" t="s">
        <v>127</v>
      </c>
      <c r="BW115" s="1" t="s">
        <v>127</v>
      </c>
      <c r="BX115" s="1" t="s">
        <v>127</v>
      </c>
      <c r="BY115" s="1" t="s">
        <v>71</v>
      </c>
      <c r="BZ115" s="1" t="s">
        <v>127</v>
      </c>
      <c r="CA115" s="1" t="s">
        <v>127</v>
      </c>
      <c r="CB115" s="1" t="s">
        <v>74</v>
      </c>
      <c r="CC115" s="1" t="s">
        <v>127</v>
      </c>
      <c r="CD115" s="1" t="s">
        <v>127</v>
      </c>
      <c r="CE115" s="1" t="s">
        <v>127</v>
      </c>
      <c r="CF115" s="1" t="s">
        <v>127</v>
      </c>
      <c r="CG115" s="1" t="s">
        <v>78</v>
      </c>
      <c r="CH115" s="1" t="s">
        <v>79</v>
      </c>
      <c r="CI115" s="1" t="s">
        <v>80</v>
      </c>
      <c r="CJ115" s="1" t="s">
        <v>81</v>
      </c>
      <c r="CK115" s="1" t="s">
        <v>82</v>
      </c>
      <c r="CL115" s="1" t="s">
        <v>83</v>
      </c>
      <c r="CM115" s="1" t="s">
        <v>84</v>
      </c>
      <c r="CN115" s="1" t="s">
        <v>127</v>
      </c>
      <c r="CO115" s="1" t="s">
        <v>1737</v>
      </c>
      <c r="CP115" s="1" t="s">
        <v>1738</v>
      </c>
      <c r="CQ115" s="1" t="s">
        <v>127</v>
      </c>
      <c r="CR115" s="1" t="s">
        <v>127</v>
      </c>
      <c r="CS115" s="1" t="s">
        <v>89</v>
      </c>
      <c r="CT115" s="1" t="s">
        <v>127</v>
      </c>
      <c r="CU115" s="1" t="s">
        <v>127</v>
      </c>
      <c r="CV115" s="1" t="s">
        <v>127</v>
      </c>
      <c r="CW115" s="1" t="s">
        <v>127</v>
      </c>
      <c r="CX115" s="1" t="s">
        <v>127</v>
      </c>
      <c r="CY115" s="1" t="s">
        <v>127</v>
      </c>
      <c r="CZ115" s="1" t="s">
        <v>127</v>
      </c>
      <c r="DA115" s="1" t="s">
        <v>127</v>
      </c>
      <c r="DB115" s="1" t="s">
        <v>127</v>
      </c>
      <c r="DC115" s="1" t="s">
        <v>127</v>
      </c>
      <c r="DD115" s="1" t="s">
        <v>99</v>
      </c>
      <c r="DE115" s="1" t="s">
        <v>100</v>
      </c>
      <c r="DF115" s="1" t="s">
        <v>101</v>
      </c>
      <c r="DG115" s="1" t="s">
        <v>127</v>
      </c>
      <c r="DH115" s="1" t="s">
        <v>103</v>
      </c>
      <c r="DI115" s="1" t="s">
        <v>127</v>
      </c>
      <c r="DJ115" s="1" t="s">
        <v>127</v>
      </c>
      <c r="DK115" s="1" t="s">
        <v>127</v>
      </c>
      <c r="DL115" s="1" t="s">
        <v>127</v>
      </c>
      <c r="DM115" s="1" t="s">
        <v>127</v>
      </c>
      <c r="DN115" s="1" t="s">
        <v>127</v>
      </c>
      <c r="DO115" s="1" t="s">
        <v>127</v>
      </c>
      <c r="DP115" s="1" t="s">
        <v>109</v>
      </c>
      <c r="DQ115" s="1" t="s">
        <v>110</v>
      </c>
      <c r="DR115" s="1" t="s">
        <v>127</v>
      </c>
      <c r="DS115" s="1" t="s">
        <v>127</v>
      </c>
      <c r="DT115" s="1" t="s">
        <v>127</v>
      </c>
      <c r="DU115" s="1" t="s">
        <v>127</v>
      </c>
      <c r="DV115" s="1" t="s">
        <v>127</v>
      </c>
      <c r="DW115" s="1" t="s">
        <v>1739</v>
      </c>
      <c r="DX115" s="1" t="s">
        <v>1740</v>
      </c>
      <c r="DY115" s="1" t="s">
        <v>1741</v>
      </c>
      <c r="DZ115" s="1" t="s">
        <v>1742</v>
      </c>
      <c r="EA115" s="1" t="s">
        <v>1743</v>
      </c>
      <c r="EB115" s="1" t="s">
        <v>1744</v>
      </c>
    </row>
    <row r="116" spans="1:132" x14ac:dyDescent="0.2">
      <c r="A116" s="1" t="s">
        <v>1745</v>
      </c>
      <c r="B116" s="1" t="s">
        <v>1746</v>
      </c>
      <c r="C116" s="1" t="s">
        <v>1747</v>
      </c>
      <c r="D116" s="1" t="s">
        <v>1748</v>
      </c>
      <c r="E116" s="2"/>
      <c r="F116" s="2"/>
      <c r="G116" s="1" t="s">
        <v>148</v>
      </c>
      <c r="H116" s="1" t="s">
        <v>1749</v>
      </c>
      <c r="I116" s="1" t="s">
        <v>127</v>
      </c>
      <c r="J116" s="1" t="s">
        <v>150</v>
      </c>
      <c r="K116">
        <v>2015</v>
      </c>
      <c r="L116" s="1" t="s">
        <v>1750</v>
      </c>
      <c r="M116" s="1" t="s">
        <v>12</v>
      </c>
      <c r="N116" s="1" t="s">
        <v>127</v>
      </c>
      <c r="O116" s="1" t="s">
        <v>127</v>
      </c>
      <c r="P116" s="1" t="s">
        <v>15</v>
      </c>
      <c r="Q116" s="1" t="s">
        <v>127</v>
      </c>
      <c r="R116" s="1" t="s">
        <v>127</v>
      </c>
      <c r="S116" s="1" t="s">
        <v>18</v>
      </c>
      <c r="T116" s="1" t="s">
        <v>127</v>
      </c>
      <c r="U116" s="1" t="s">
        <v>127</v>
      </c>
      <c r="V116" s="1" t="s">
        <v>21</v>
      </c>
      <c r="W116" s="1" t="s">
        <v>22</v>
      </c>
      <c r="X116" s="1" t="s">
        <v>127</v>
      </c>
      <c r="Y116" s="1" t="s">
        <v>127</v>
      </c>
      <c r="Z116" s="1" t="s">
        <v>127</v>
      </c>
      <c r="AA116" s="1" t="s">
        <v>127</v>
      </c>
      <c r="AB116" s="1" t="s">
        <v>127</v>
      </c>
      <c r="AC116" s="1" t="s">
        <v>489</v>
      </c>
      <c r="AD116" s="1" t="s">
        <v>127</v>
      </c>
      <c r="AE116" s="1" t="s">
        <v>489</v>
      </c>
      <c r="AF116" s="1" t="s">
        <v>127</v>
      </c>
      <c r="AG116" s="1" t="s">
        <v>1751</v>
      </c>
      <c r="AH116" s="1" t="s">
        <v>131</v>
      </c>
      <c r="AI116" s="1" t="s">
        <v>127</v>
      </c>
      <c r="AJ116">
        <v>45</v>
      </c>
      <c r="AK116" s="1" t="s">
        <v>1752</v>
      </c>
      <c r="AL116" s="1" t="s">
        <v>172</v>
      </c>
      <c r="AM116"/>
      <c r="AN116"/>
      <c r="AO116" s="1" t="s">
        <v>37</v>
      </c>
      <c r="AP116" s="1" t="s">
        <v>127</v>
      </c>
      <c r="AQ116" s="1" t="s">
        <v>127</v>
      </c>
      <c r="AR116"/>
      <c r="AS116"/>
      <c r="AT116" s="1" t="s">
        <v>127</v>
      </c>
      <c r="AU116" s="1" t="s">
        <v>127</v>
      </c>
      <c r="AV116" s="1" t="s">
        <v>127</v>
      </c>
      <c r="AW116" s="1" t="s">
        <v>127</v>
      </c>
      <c r="AX116" s="1" t="s">
        <v>127</v>
      </c>
      <c r="AY116" s="1" t="s">
        <v>127</v>
      </c>
      <c r="AZ116" s="1" t="s">
        <v>127</v>
      </c>
      <c r="BA116" s="1" t="s">
        <v>49</v>
      </c>
      <c r="BB116" s="1" t="s">
        <v>127</v>
      </c>
      <c r="BC116" s="1" t="s">
        <v>127</v>
      </c>
      <c r="BD116" s="1" t="s">
        <v>127</v>
      </c>
      <c r="BE116" s="1" t="s">
        <v>127</v>
      </c>
      <c r="BF116" s="1" t="s">
        <v>127</v>
      </c>
      <c r="BG116" s="1" t="s">
        <v>127</v>
      </c>
      <c r="BH116" s="1" t="s">
        <v>55</v>
      </c>
      <c r="BI116" s="1" t="s">
        <v>56</v>
      </c>
      <c r="BJ116" s="1" t="s">
        <v>57</v>
      </c>
      <c r="BK116" s="1" t="s">
        <v>127</v>
      </c>
      <c r="BL116" s="1" t="s">
        <v>127</v>
      </c>
      <c r="BM116" s="1" t="s">
        <v>127</v>
      </c>
      <c r="BN116" s="1" t="s">
        <v>127</v>
      </c>
      <c r="BO116" s="1" t="s">
        <v>127</v>
      </c>
      <c r="BP116" s="1" t="s">
        <v>127</v>
      </c>
      <c r="BQ116" s="1" t="s">
        <v>64</v>
      </c>
      <c r="BR116" s="1" t="s">
        <v>127</v>
      </c>
      <c r="BS116" s="1" t="s">
        <v>127</v>
      </c>
      <c r="BT116" s="1" t="s">
        <v>127</v>
      </c>
      <c r="BU116" s="1" t="s">
        <v>127</v>
      </c>
      <c r="BV116" s="1" t="s">
        <v>127</v>
      </c>
      <c r="BW116" s="1" t="s">
        <v>69</v>
      </c>
      <c r="BX116" s="1" t="s">
        <v>127</v>
      </c>
      <c r="BY116" s="1" t="s">
        <v>71</v>
      </c>
      <c r="BZ116" s="1" t="s">
        <v>127</v>
      </c>
      <c r="CA116" s="1" t="s">
        <v>127</v>
      </c>
      <c r="CB116" s="1" t="s">
        <v>74</v>
      </c>
      <c r="CC116" s="1" t="s">
        <v>127</v>
      </c>
      <c r="CD116" s="1" t="s">
        <v>127</v>
      </c>
      <c r="CE116" s="1" t="s">
        <v>127</v>
      </c>
      <c r="CF116" s="1" t="s">
        <v>127</v>
      </c>
      <c r="CG116" s="1" t="s">
        <v>127</v>
      </c>
      <c r="CH116" s="1" t="s">
        <v>127</v>
      </c>
      <c r="CI116" s="1" t="s">
        <v>127</v>
      </c>
      <c r="CJ116" s="1" t="s">
        <v>127</v>
      </c>
      <c r="CK116" s="1" t="s">
        <v>127</v>
      </c>
      <c r="CL116" s="1" t="s">
        <v>127</v>
      </c>
      <c r="CM116" s="1" t="s">
        <v>127</v>
      </c>
      <c r="CN116" s="1" t="s">
        <v>127</v>
      </c>
      <c r="CO116" s="1" t="s">
        <v>127</v>
      </c>
      <c r="CP116" s="1" t="s">
        <v>127</v>
      </c>
      <c r="CQ116" s="1" t="s">
        <v>127</v>
      </c>
      <c r="CR116" s="1" t="s">
        <v>127</v>
      </c>
      <c r="CS116" s="1" t="s">
        <v>127</v>
      </c>
      <c r="CT116" s="1" t="s">
        <v>127</v>
      </c>
      <c r="CU116" s="1" t="s">
        <v>127</v>
      </c>
      <c r="CV116" s="1" t="s">
        <v>127</v>
      </c>
      <c r="CW116" s="1" t="s">
        <v>127</v>
      </c>
      <c r="CX116" s="1" t="s">
        <v>127</v>
      </c>
      <c r="CY116" s="1" t="s">
        <v>127</v>
      </c>
      <c r="CZ116" s="1" t="s">
        <v>127</v>
      </c>
      <c r="DA116" s="1" t="s">
        <v>127</v>
      </c>
      <c r="DB116" s="1" t="s">
        <v>127</v>
      </c>
      <c r="DC116" s="1" t="s">
        <v>127</v>
      </c>
      <c r="DD116" s="1" t="s">
        <v>99</v>
      </c>
      <c r="DE116" s="1" t="s">
        <v>127</v>
      </c>
      <c r="DF116" s="1" t="s">
        <v>101</v>
      </c>
      <c r="DG116" s="1" t="s">
        <v>102</v>
      </c>
      <c r="DH116" s="1" t="s">
        <v>127</v>
      </c>
      <c r="DI116" s="1" t="s">
        <v>104</v>
      </c>
      <c r="DJ116" s="1" t="s">
        <v>127</v>
      </c>
      <c r="DK116" s="1" t="s">
        <v>127</v>
      </c>
      <c r="DL116" s="1" t="s">
        <v>127</v>
      </c>
      <c r="DM116" s="1" t="s">
        <v>127</v>
      </c>
      <c r="DN116" s="1" t="s">
        <v>127</v>
      </c>
      <c r="DO116" s="1" t="s">
        <v>127</v>
      </c>
      <c r="DP116" s="1" t="s">
        <v>127</v>
      </c>
      <c r="DQ116" s="1" t="s">
        <v>127</v>
      </c>
      <c r="DR116" s="1" t="s">
        <v>127</v>
      </c>
      <c r="DS116" s="1" t="s">
        <v>127</v>
      </c>
      <c r="DT116" s="1" t="s">
        <v>127</v>
      </c>
      <c r="DU116" s="1" t="s">
        <v>127</v>
      </c>
      <c r="DV116" s="1" t="s">
        <v>1753</v>
      </c>
      <c r="DW116" s="1" t="s">
        <v>1754</v>
      </c>
      <c r="DX116" s="1" t="s">
        <v>1755</v>
      </c>
      <c r="DY116" s="1" t="s">
        <v>127</v>
      </c>
      <c r="DZ116" s="1" t="s">
        <v>1756</v>
      </c>
      <c r="EA116" s="1" t="s">
        <v>1757</v>
      </c>
      <c r="EB116" s="1" t="s">
        <v>1758</v>
      </c>
    </row>
    <row r="117" spans="1:132" x14ac:dyDescent="0.2">
      <c r="A117" s="1" t="s">
        <v>1759</v>
      </c>
      <c r="B117" s="1" t="s">
        <v>1760</v>
      </c>
      <c r="C117" s="1" t="s">
        <v>1761</v>
      </c>
      <c r="D117" s="1" t="s">
        <v>1762</v>
      </c>
      <c r="E117" s="2"/>
      <c r="F117" s="2"/>
      <c r="G117" s="1" t="s">
        <v>549</v>
      </c>
      <c r="H117" s="1" t="s">
        <v>550</v>
      </c>
      <c r="I117" s="1" t="s">
        <v>1763</v>
      </c>
      <c r="J117" s="1" t="s">
        <v>128</v>
      </c>
      <c r="K117">
        <v>2003</v>
      </c>
      <c r="L117" s="1" t="s">
        <v>1764</v>
      </c>
      <c r="M117" s="1" t="s">
        <v>12</v>
      </c>
      <c r="N117" s="1" t="s">
        <v>127</v>
      </c>
      <c r="O117" s="1" t="s">
        <v>127</v>
      </c>
      <c r="P117" s="1" t="s">
        <v>15</v>
      </c>
      <c r="Q117" s="1" t="s">
        <v>127</v>
      </c>
      <c r="R117" s="1" t="s">
        <v>17</v>
      </c>
      <c r="S117" s="1" t="s">
        <v>18</v>
      </c>
      <c r="T117" s="1" t="s">
        <v>127</v>
      </c>
      <c r="U117" s="1" t="s">
        <v>127</v>
      </c>
      <c r="V117" s="1" t="s">
        <v>127</v>
      </c>
      <c r="W117" s="1" t="s">
        <v>127</v>
      </c>
      <c r="X117" s="1" t="s">
        <v>127</v>
      </c>
      <c r="Y117" s="1" t="s">
        <v>127</v>
      </c>
      <c r="Z117" s="1" t="s">
        <v>127</v>
      </c>
      <c r="AA117" s="1" t="s">
        <v>26</v>
      </c>
      <c r="AB117" s="1" t="s">
        <v>27</v>
      </c>
      <c r="AC117" s="1" t="s">
        <v>289</v>
      </c>
      <c r="AD117" s="1" t="s">
        <v>127</v>
      </c>
      <c r="AE117" s="1" t="s">
        <v>289</v>
      </c>
      <c r="AF117" s="1" t="s">
        <v>127</v>
      </c>
      <c r="AG117" s="1" t="s">
        <v>1765</v>
      </c>
      <c r="AH117" s="1" t="s">
        <v>131</v>
      </c>
      <c r="AI117" s="1" t="s">
        <v>127</v>
      </c>
      <c r="AJ117">
        <v>68</v>
      </c>
      <c r="AK117" s="1" t="s">
        <v>1766</v>
      </c>
      <c r="AL117" s="1" t="s">
        <v>133</v>
      </c>
      <c r="AM117">
        <v>1</v>
      </c>
      <c r="AN117">
        <v>5</v>
      </c>
      <c r="AO117" s="1" t="s">
        <v>37</v>
      </c>
      <c r="AP117" s="1" t="s">
        <v>38</v>
      </c>
      <c r="AQ117" s="1" t="s">
        <v>39</v>
      </c>
      <c r="AR117"/>
      <c r="AS117"/>
      <c r="AT117" s="1" t="s">
        <v>127</v>
      </c>
      <c r="AU117" s="1" t="s">
        <v>127</v>
      </c>
      <c r="AV117" s="1" t="s">
        <v>127</v>
      </c>
      <c r="AW117" s="1" t="s">
        <v>45</v>
      </c>
      <c r="AX117" s="1" t="s">
        <v>127</v>
      </c>
      <c r="AY117" s="1" t="s">
        <v>127</v>
      </c>
      <c r="AZ117" s="1" t="s">
        <v>127</v>
      </c>
      <c r="BA117" s="1" t="s">
        <v>127</v>
      </c>
      <c r="BB117" s="1" t="s">
        <v>127</v>
      </c>
      <c r="BC117" s="1" t="s">
        <v>127</v>
      </c>
      <c r="BD117" s="1" t="s">
        <v>127</v>
      </c>
      <c r="BE117" s="1" t="s">
        <v>127</v>
      </c>
      <c r="BF117" s="1" t="s">
        <v>127</v>
      </c>
      <c r="BG117" s="1" t="s">
        <v>127</v>
      </c>
      <c r="BH117" s="1" t="s">
        <v>127</v>
      </c>
      <c r="BI117" s="1" t="s">
        <v>127</v>
      </c>
      <c r="BJ117" s="1" t="s">
        <v>57</v>
      </c>
      <c r="BK117" s="1" t="s">
        <v>58</v>
      </c>
      <c r="BL117" s="1" t="s">
        <v>127</v>
      </c>
      <c r="BM117" s="1" t="s">
        <v>127</v>
      </c>
      <c r="BN117" s="1" t="s">
        <v>127</v>
      </c>
      <c r="BO117" s="1" t="s">
        <v>127</v>
      </c>
      <c r="BP117" s="1" t="s">
        <v>127</v>
      </c>
      <c r="BQ117" s="1" t="s">
        <v>64</v>
      </c>
      <c r="BR117" s="1" t="s">
        <v>127</v>
      </c>
      <c r="BS117" s="1" t="s">
        <v>127</v>
      </c>
      <c r="BT117" s="1" t="s">
        <v>67</v>
      </c>
      <c r="BU117" s="1" t="s">
        <v>127</v>
      </c>
      <c r="BV117" s="1" t="s">
        <v>127</v>
      </c>
      <c r="BW117" s="1" t="s">
        <v>127</v>
      </c>
      <c r="BX117" s="1" t="s">
        <v>127</v>
      </c>
      <c r="BY117" s="1" t="s">
        <v>71</v>
      </c>
      <c r="BZ117" s="1" t="s">
        <v>72</v>
      </c>
      <c r="CA117" s="1" t="s">
        <v>127</v>
      </c>
      <c r="CB117" s="1" t="s">
        <v>74</v>
      </c>
      <c r="CC117" s="1" t="s">
        <v>127</v>
      </c>
      <c r="CD117" s="1" t="s">
        <v>127</v>
      </c>
      <c r="CE117" s="1" t="s">
        <v>127</v>
      </c>
      <c r="CF117" s="1" t="s">
        <v>127</v>
      </c>
      <c r="CG117" s="1" t="s">
        <v>78</v>
      </c>
      <c r="CH117" s="1" t="s">
        <v>79</v>
      </c>
      <c r="CI117" s="1" t="s">
        <v>127</v>
      </c>
      <c r="CJ117" s="1" t="s">
        <v>81</v>
      </c>
      <c r="CK117" s="1" t="s">
        <v>82</v>
      </c>
      <c r="CL117" s="1" t="s">
        <v>127</v>
      </c>
      <c r="CM117" s="1" t="s">
        <v>127</v>
      </c>
      <c r="CN117" s="1" t="s">
        <v>127</v>
      </c>
      <c r="CO117" s="1" t="s">
        <v>1767</v>
      </c>
      <c r="CP117" s="1" t="s">
        <v>1768</v>
      </c>
      <c r="CQ117" s="1" t="s">
        <v>127</v>
      </c>
      <c r="CR117" s="1" t="s">
        <v>88</v>
      </c>
      <c r="CS117" s="1" t="s">
        <v>89</v>
      </c>
      <c r="CT117" s="1" t="s">
        <v>127</v>
      </c>
      <c r="CU117" s="1" t="s">
        <v>91</v>
      </c>
      <c r="CV117" s="1" t="s">
        <v>127</v>
      </c>
      <c r="CW117" s="1" t="s">
        <v>127</v>
      </c>
      <c r="CX117" s="1" t="s">
        <v>127</v>
      </c>
      <c r="CY117" s="1" t="s">
        <v>127</v>
      </c>
      <c r="CZ117" s="1" t="s">
        <v>127</v>
      </c>
      <c r="DA117" s="1" t="s">
        <v>127</v>
      </c>
      <c r="DB117" s="1" t="s">
        <v>127</v>
      </c>
      <c r="DC117" s="1" t="s">
        <v>127</v>
      </c>
      <c r="DD117" s="1" t="s">
        <v>127</v>
      </c>
      <c r="DE117" s="1" t="s">
        <v>127</v>
      </c>
      <c r="DF117" s="1" t="s">
        <v>101</v>
      </c>
      <c r="DG117" s="1" t="s">
        <v>127</v>
      </c>
      <c r="DH117" s="1" t="s">
        <v>103</v>
      </c>
      <c r="DI117" s="1" t="s">
        <v>104</v>
      </c>
      <c r="DJ117" s="1" t="s">
        <v>105</v>
      </c>
      <c r="DK117" s="1" t="s">
        <v>127</v>
      </c>
      <c r="DL117" s="1" t="s">
        <v>127</v>
      </c>
      <c r="DM117" s="1" t="s">
        <v>127</v>
      </c>
      <c r="DN117" s="1" t="s">
        <v>88</v>
      </c>
      <c r="DO117" s="1" t="s">
        <v>127</v>
      </c>
      <c r="DP117" s="1" t="s">
        <v>109</v>
      </c>
      <c r="DQ117" s="1" t="s">
        <v>127</v>
      </c>
      <c r="DR117" s="1" t="s">
        <v>127</v>
      </c>
      <c r="DS117" s="1" t="s">
        <v>112</v>
      </c>
      <c r="DT117" s="1" t="s">
        <v>127</v>
      </c>
      <c r="DU117" s="1" t="s">
        <v>127</v>
      </c>
      <c r="DV117" s="1" t="s">
        <v>1769</v>
      </c>
      <c r="DW117" s="1" t="s">
        <v>138</v>
      </c>
      <c r="DX117" s="1" t="s">
        <v>1770</v>
      </c>
      <c r="DY117" s="1" t="s">
        <v>1771</v>
      </c>
      <c r="DZ117" s="1" t="s">
        <v>1772</v>
      </c>
      <c r="EA117" s="1" t="s">
        <v>1773</v>
      </c>
      <c r="EB117" s="1" t="s">
        <v>1774</v>
      </c>
    </row>
    <row r="118" spans="1:132" x14ac:dyDescent="0.2">
      <c r="A118" s="1" t="s">
        <v>1775</v>
      </c>
      <c r="B118" s="1" t="s">
        <v>1776</v>
      </c>
      <c r="C118" s="1" t="s">
        <v>1777</v>
      </c>
      <c r="D118" s="1" t="s">
        <v>1778</v>
      </c>
      <c r="E118" s="2"/>
      <c r="F118" s="2"/>
      <c r="G118" s="1" t="s">
        <v>780</v>
      </c>
      <c r="H118" s="1" t="s">
        <v>781</v>
      </c>
      <c r="I118" s="1" t="s">
        <v>1779</v>
      </c>
      <c r="J118" s="1" t="s">
        <v>150</v>
      </c>
      <c r="K118">
        <v>2011</v>
      </c>
      <c r="L118" s="1" t="s">
        <v>1780</v>
      </c>
      <c r="M118" s="1" t="s">
        <v>12</v>
      </c>
      <c r="N118" s="1" t="s">
        <v>127</v>
      </c>
      <c r="O118" s="1" t="s">
        <v>127</v>
      </c>
      <c r="P118" s="1" t="s">
        <v>15</v>
      </c>
      <c r="Q118" s="1" t="s">
        <v>127</v>
      </c>
      <c r="R118" s="1" t="s">
        <v>17</v>
      </c>
      <c r="S118" s="1" t="s">
        <v>18</v>
      </c>
      <c r="T118" s="1" t="s">
        <v>19</v>
      </c>
      <c r="U118" s="1" t="s">
        <v>127</v>
      </c>
      <c r="V118" s="1" t="s">
        <v>127</v>
      </c>
      <c r="W118" s="1" t="s">
        <v>127</v>
      </c>
      <c r="X118" s="1" t="s">
        <v>23</v>
      </c>
      <c r="Y118" s="1" t="s">
        <v>127</v>
      </c>
      <c r="Z118" s="1" t="s">
        <v>127</v>
      </c>
      <c r="AA118" s="1" t="s">
        <v>127</v>
      </c>
      <c r="AB118" s="1" t="s">
        <v>127</v>
      </c>
      <c r="AC118" s="1" t="s">
        <v>222</v>
      </c>
      <c r="AD118" s="1" t="s">
        <v>127</v>
      </c>
      <c r="AE118" s="1" t="s">
        <v>222</v>
      </c>
      <c r="AF118" s="1" t="s">
        <v>127</v>
      </c>
      <c r="AG118" s="1" t="s">
        <v>1781</v>
      </c>
      <c r="AH118" s="1" t="s">
        <v>131</v>
      </c>
      <c r="AI118" s="1" t="s">
        <v>127</v>
      </c>
      <c r="AJ118">
        <v>36</v>
      </c>
      <c r="AK118" s="1" t="s">
        <v>1782</v>
      </c>
      <c r="AL118" s="1" t="s">
        <v>133</v>
      </c>
      <c r="AM118">
        <v>0</v>
      </c>
      <c r="AN118">
        <v>18</v>
      </c>
      <c r="AO118" s="1" t="s">
        <v>127</v>
      </c>
      <c r="AP118" s="1" t="s">
        <v>127</v>
      </c>
      <c r="AQ118" s="1" t="s">
        <v>39</v>
      </c>
      <c r="AR118">
        <v>1</v>
      </c>
      <c r="AS118"/>
      <c r="AT118" s="1" t="s">
        <v>127</v>
      </c>
      <c r="AU118" s="1" t="s">
        <v>127</v>
      </c>
      <c r="AV118" s="1" t="s">
        <v>127</v>
      </c>
      <c r="AW118" s="1" t="s">
        <v>127</v>
      </c>
      <c r="AX118" s="1" t="s">
        <v>46</v>
      </c>
      <c r="AY118" s="1" t="s">
        <v>127</v>
      </c>
      <c r="AZ118" s="1" t="s">
        <v>127</v>
      </c>
      <c r="BA118" s="1" t="s">
        <v>127</v>
      </c>
      <c r="BB118" s="1" t="s">
        <v>127</v>
      </c>
      <c r="BC118" s="1" t="s">
        <v>127</v>
      </c>
      <c r="BD118" s="1" t="s">
        <v>127</v>
      </c>
      <c r="BE118" s="1" t="s">
        <v>127</v>
      </c>
      <c r="BF118" s="1" t="s">
        <v>127</v>
      </c>
      <c r="BG118" s="1" t="s">
        <v>1783</v>
      </c>
      <c r="BH118" s="1" t="s">
        <v>127</v>
      </c>
      <c r="BI118" s="1" t="s">
        <v>127</v>
      </c>
      <c r="BJ118" s="1" t="s">
        <v>57</v>
      </c>
      <c r="BK118" s="1" t="s">
        <v>58</v>
      </c>
      <c r="BL118" s="1" t="s">
        <v>127</v>
      </c>
      <c r="BM118" s="1" t="s">
        <v>60</v>
      </c>
      <c r="BN118" s="1" t="s">
        <v>127</v>
      </c>
      <c r="BO118" s="1" t="s">
        <v>127</v>
      </c>
      <c r="BP118" s="1" t="s">
        <v>127</v>
      </c>
      <c r="BQ118" s="1" t="s">
        <v>64</v>
      </c>
      <c r="BR118" s="1" t="s">
        <v>127</v>
      </c>
      <c r="BS118" s="1" t="s">
        <v>127</v>
      </c>
      <c r="BT118" s="1" t="s">
        <v>67</v>
      </c>
      <c r="BU118" s="1" t="s">
        <v>1312</v>
      </c>
      <c r="BV118" s="1" t="s">
        <v>127</v>
      </c>
      <c r="BW118" s="1" t="s">
        <v>69</v>
      </c>
      <c r="BX118" s="1" t="s">
        <v>70</v>
      </c>
      <c r="BY118" s="1" t="s">
        <v>71</v>
      </c>
      <c r="BZ118" s="1" t="s">
        <v>72</v>
      </c>
      <c r="CA118" s="1" t="s">
        <v>73</v>
      </c>
      <c r="CB118" s="1" t="s">
        <v>74</v>
      </c>
      <c r="CC118" s="1" t="s">
        <v>127</v>
      </c>
      <c r="CD118" s="1" t="s">
        <v>76</v>
      </c>
      <c r="CE118" s="1" t="s">
        <v>77</v>
      </c>
      <c r="CF118" s="1" t="s">
        <v>127</v>
      </c>
      <c r="CG118" s="1" t="s">
        <v>78</v>
      </c>
      <c r="CH118" s="1" t="s">
        <v>79</v>
      </c>
      <c r="CI118" s="1" t="s">
        <v>127</v>
      </c>
      <c r="CJ118" s="1" t="s">
        <v>81</v>
      </c>
      <c r="CK118" s="1" t="s">
        <v>82</v>
      </c>
      <c r="CL118" s="1" t="s">
        <v>83</v>
      </c>
      <c r="CM118" s="1" t="s">
        <v>84</v>
      </c>
      <c r="CN118" s="1" t="s">
        <v>127</v>
      </c>
      <c r="CO118" s="1" t="s">
        <v>1784</v>
      </c>
      <c r="CP118" s="1" t="s">
        <v>1785</v>
      </c>
      <c r="CQ118" s="1" t="s">
        <v>127</v>
      </c>
      <c r="CR118" s="1" t="s">
        <v>127</v>
      </c>
      <c r="CS118" s="1" t="s">
        <v>127</v>
      </c>
      <c r="CT118" s="1" t="s">
        <v>127</v>
      </c>
      <c r="CU118" s="1" t="s">
        <v>127</v>
      </c>
      <c r="CV118" s="1" t="s">
        <v>127</v>
      </c>
      <c r="CW118" s="1" t="s">
        <v>93</v>
      </c>
      <c r="CX118" s="1" t="s">
        <v>94</v>
      </c>
      <c r="CY118" s="1" t="s">
        <v>127</v>
      </c>
      <c r="CZ118" s="1" t="s">
        <v>96</v>
      </c>
      <c r="DA118" s="1" t="s">
        <v>127</v>
      </c>
      <c r="DB118" s="1" t="s">
        <v>127</v>
      </c>
      <c r="DC118" s="1" t="s">
        <v>98</v>
      </c>
      <c r="DD118" s="1" t="s">
        <v>99</v>
      </c>
      <c r="DE118" s="1" t="s">
        <v>100</v>
      </c>
      <c r="DF118" s="1" t="s">
        <v>101</v>
      </c>
      <c r="DG118" s="1" t="s">
        <v>127</v>
      </c>
      <c r="DH118" s="1" t="s">
        <v>127</v>
      </c>
      <c r="DI118" s="1" t="s">
        <v>104</v>
      </c>
      <c r="DJ118" s="1" t="s">
        <v>105</v>
      </c>
      <c r="DK118" s="1" t="s">
        <v>127</v>
      </c>
      <c r="DL118" s="1" t="s">
        <v>127</v>
      </c>
      <c r="DM118" s="1" t="s">
        <v>107</v>
      </c>
      <c r="DN118" s="1" t="s">
        <v>88</v>
      </c>
      <c r="DO118" s="1" t="s">
        <v>108</v>
      </c>
      <c r="DP118" s="1" t="s">
        <v>109</v>
      </c>
      <c r="DQ118" s="1" t="s">
        <v>110</v>
      </c>
      <c r="DR118" s="1" t="s">
        <v>111</v>
      </c>
      <c r="DS118" s="1" t="s">
        <v>112</v>
      </c>
      <c r="DT118" s="1" t="s">
        <v>127</v>
      </c>
      <c r="DU118" s="1" t="s">
        <v>127</v>
      </c>
      <c r="DV118" s="1" t="s">
        <v>1786</v>
      </c>
      <c r="DW118" s="1" t="s">
        <v>127</v>
      </c>
      <c r="DX118" s="1" t="s">
        <v>127</v>
      </c>
      <c r="DY118" s="1" t="s">
        <v>127</v>
      </c>
      <c r="DZ118" s="1" t="s">
        <v>1787</v>
      </c>
      <c r="EA118" s="1" t="s">
        <v>1788</v>
      </c>
      <c r="EB118" s="1" t="s">
        <v>1789</v>
      </c>
    </row>
    <row r="119" spans="1:132" x14ac:dyDescent="0.2">
      <c r="A119" s="1" t="s">
        <v>1790</v>
      </c>
      <c r="B119" s="1" t="s">
        <v>1791</v>
      </c>
      <c r="C119" s="1" t="s">
        <v>1792</v>
      </c>
      <c r="D119" s="1" t="s">
        <v>1793</v>
      </c>
      <c r="E119" s="2"/>
      <c r="F119" s="2"/>
      <c r="G119" s="1" t="s">
        <v>185</v>
      </c>
      <c r="H119" s="1" t="s">
        <v>127</v>
      </c>
      <c r="I119" s="1" t="s">
        <v>1794</v>
      </c>
      <c r="J119" s="1" t="s">
        <v>150</v>
      </c>
      <c r="K119">
        <v>2015</v>
      </c>
      <c r="L119" s="1" t="s">
        <v>1795</v>
      </c>
      <c r="M119" s="1" t="s">
        <v>12</v>
      </c>
      <c r="N119" s="1" t="s">
        <v>13</v>
      </c>
      <c r="O119" s="1" t="s">
        <v>127</v>
      </c>
      <c r="P119" s="1" t="s">
        <v>15</v>
      </c>
      <c r="Q119" s="1" t="s">
        <v>127</v>
      </c>
      <c r="R119" s="1" t="s">
        <v>127</v>
      </c>
      <c r="S119" s="1" t="s">
        <v>18</v>
      </c>
      <c r="T119" s="1" t="s">
        <v>127</v>
      </c>
      <c r="U119" s="1" t="s">
        <v>1796</v>
      </c>
      <c r="V119" s="1" t="s">
        <v>21</v>
      </c>
      <c r="W119" s="1" t="s">
        <v>127</v>
      </c>
      <c r="X119" s="1" t="s">
        <v>127</v>
      </c>
      <c r="Y119" s="1" t="s">
        <v>127</v>
      </c>
      <c r="Z119" s="1" t="s">
        <v>127</v>
      </c>
      <c r="AA119" s="1" t="s">
        <v>127</v>
      </c>
      <c r="AB119" s="1" t="s">
        <v>127</v>
      </c>
      <c r="AC119" s="1" t="s">
        <v>127</v>
      </c>
      <c r="AD119" s="1" t="s">
        <v>127</v>
      </c>
      <c r="AE119" s="1" t="s">
        <v>355</v>
      </c>
      <c r="AF119" s="1" t="s">
        <v>127</v>
      </c>
      <c r="AG119" s="1" t="s">
        <v>1797</v>
      </c>
      <c r="AH119" s="1" t="s">
        <v>131</v>
      </c>
      <c r="AI119" s="1" t="s">
        <v>127</v>
      </c>
      <c r="AJ119">
        <v>24</v>
      </c>
      <c r="AK119" s="1" t="s">
        <v>1798</v>
      </c>
      <c r="AL119" s="1" t="s">
        <v>172</v>
      </c>
      <c r="AM119">
        <v>2</v>
      </c>
      <c r="AN119">
        <v>10</v>
      </c>
      <c r="AO119" s="1" t="s">
        <v>127</v>
      </c>
      <c r="AP119" s="1" t="s">
        <v>127</v>
      </c>
      <c r="AQ119" s="1" t="s">
        <v>39</v>
      </c>
      <c r="AR119">
        <v>4</v>
      </c>
      <c r="AS119">
        <v>0</v>
      </c>
      <c r="AT119" s="1" t="s">
        <v>127</v>
      </c>
      <c r="AU119" s="1" t="s">
        <v>127</v>
      </c>
      <c r="AV119" s="1" t="s">
        <v>127</v>
      </c>
      <c r="AW119" s="1" t="s">
        <v>127</v>
      </c>
      <c r="AX119" s="1" t="s">
        <v>127</v>
      </c>
      <c r="AY119" s="1" t="s">
        <v>127</v>
      </c>
      <c r="AZ119" s="1" t="s">
        <v>127</v>
      </c>
      <c r="BA119" s="1" t="s">
        <v>127</v>
      </c>
      <c r="BB119" s="1" t="s">
        <v>127</v>
      </c>
      <c r="BC119" s="1" t="s">
        <v>51</v>
      </c>
      <c r="BD119" s="1" t="s">
        <v>127</v>
      </c>
      <c r="BE119" s="1" t="s">
        <v>127</v>
      </c>
      <c r="BF119" s="1" t="s">
        <v>127</v>
      </c>
      <c r="BG119" s="1" t="s">
        <v>127</v>
      </c>
      <c r="BH119" s="1" t="s">
        <v>127</v>
      </c>
      <c r="BI119" s="1" t="s">
        <v>127</v>
      </c>
      <c r="BJ119" s="1" t="s">
        <v>127</v>
      </c>
      <c r="BK119" s="1" t="s">
        <v>58</v>
      </c>
      <c r="BL119" s="1" t="s">
        <v>127</v>
      </c>
      <c r="BM119" s="1" t="s">
        <v>127</v>
      </c>
      <c r="BN119" s="1" t="s">
        <v>127</v>
      </c>
      <c r="BO119" s="1" t="s">
        <v>127</v>
      </c>
      <c r="BP119" s="1" t="s">
        <v>127</v>
      </c>
      <c r="BQ119" s="1" t="s">
        <v>64</v>
      </c>
      <c r="BR119" s="1" t="s">
        <v>127</v>
      </c>
      <c r="BS119" s="1" t="s">
        <v>127</v>
      </c>
      <c r="BT119" s="1" t="s">
        <v>127</v>
      </c>
      <c r="BU119" s="1" t="s">
        <v>127</v>
      </c>
      <c r="BV119" s="1" t="s">
        <v>68</v>
      </c>
      <c r="BW119" s="1" t="s">
        <v>127</v>
      </c>
      <c r="BX119" s="1" t="s">
        <v>70</v>
      </c>
      <c r="BY119" s="1" t="s">
        <v>127</v>
      </c>
      <c r="BZ119" s="1" t="s">
        <v>72</v>
      </c>
      <c r="CA119" s="1" t="s">
        <v>127</v>
      </c>
      <c r="CB119" s="1" t="s">
        <v>74</v>
      </c>
      <c r="CC119" s="1" t="s">
        <v>127</v>
      </c>
      <c r="CD119" s="1" t="s">
        <v>127</v>
      </c>
      <c r="CE119" s="1" t="s">
        <v>77</v>
      </c>
      <c r="CF119" s="1" t="s">
        <v>127</v>
      </c>
      <c r="CG119" s="1" t="s">
        <v>78</v>
      </c>
      <c r="CH119" s="1" t="s">
        <v>79</v>
      </c>
      <c r="CI119" s="1" t="s">
        <v>127</v>
      </c>
      <c r="CJ119" s="1" t="s">
        <v>127</v>
      </c>
      <c r="CK119" s="1" t="s">
        <v>82</v>
      </c>
      <c r="CL119" s="1" t="s">
        <v>127</v>
      </c>
      <c r="CM119" s="1" t="s">
        <v>127</v>
      </c>
      <c r="CN119" s="1" t="s">
        <v>127</v>
      </c>
      <c r="CO119" s="1" t="s">
        <v>1799</v>
      </c>
      <c r="CP119" s="1" t="s">
        <v>1800</v>
      </c>
      <c r="CQ119" s="1" t="s">
        <v>127</v>
      </c>
      <c r="CR119" s="1" t="s">
        <v>127</v>
      </c>
      <c r="CS119" s="1" t="s">
        <v>127</v>
      </c>
      <c r="CT119" s="1" t="s">
        <v>127</v>
      </c>
      <c r="CU119" s="1" t="s">
        <v>127</v>
      </c>
      <c r="CV119" s="1" t="s">
        <v>92</v>
      </c>
      <c r="CW119" s="1" t="s">
        <v>127</v>
      </c>
      <c r="CX119" s="1" t="s">
        <v>127</v>
      </c>
      <c r="CY119" s="1" t="s">
        <v>127</v>
      </c>
      <c r="CZ119" s="1" t="s">
        <v>96</v>
      </c>
      <c r="DA119" s="1" t="s">
        <v>127</v>
      </c>
      <c r="DB119" s="1" t="s">
        <v>127</v>
      </c>
      <c r="DC119" s="1" t="s">
        <v>127</v>
      </c>
      <c r="DD119" s="1" t="s">
        <v>127</v>
      </c>
      <c r="DE119" s="1" t="s">
        <v>127</v>
      </c>
      <c r="DF119" s="1" t="s">
        <v>127</v>
      </c>
      <c r="DG119" s="1" t="s">
        <v>127</v>
      </c>
      <c r="DH119" s="1" t="s">
        <v>103</v>
      </c>
      <c r="DI119" s="1" t="s">
        <v>104</v>
      </c>
      <c r="DJ119" s="1" t="s">
        <v>105</v>
      </c>
      <c r="DK119" s="1" t="s">
        <v>1801</v>
      </c>
      <c r="DL119" s="1" t="s">
        <v>127</v>
      </c>
      <c r="DM119" s="1" t="s">
        <v>127</v>
      </c>
      <c r="DN119" s="1" t="s">
        <v>127</v>
      </c>
      <c r="DO119" s="1" t="s">
        <v>127</v>
      </c>
      <c r="DP119" s="1" t="s">
        <v>127</v>
      </c>
      <c r="DQ119" s="1" t="s">
        <v>127</v>
      </c>
      <c r="DR119" s="1" t="s">
        <v>127</v>
      </c>
      <c r="DS119" s="1" t="s">
        <v>127</v>
      </c>
      <c r="DT119" s="1" t="s">
        <v>127</v>
      </c>
      <c r="DU119" s="1" t="s">
        <v>127</v>
      </c>
      <c r="DV119" s="1" t="s">
        <v>1802</v>
      </c>
      <c r="DW119" s="1" t="s">
        <v>127</v>
      </c>
      <c r="DX119" s="1" t="s">
        <v>127</v>
      </c>
      <c r="DY119" s="1" t="s">
        <v>127</v>
      </c>
      <c r="DZ119" s="1" t="s">
        <v>1803</v>
      </c>
      <c r="EA119" s="1" t="s">
        <v>1804</v>
      </c>
      <c r="EB119" s="1" t="s">
        <v>1805</v>
      </c>
    </row>
    <row r="120" spans="1:132" x14ac:dyDescent="0.2">
      <c r="A120" s="1" t="s">
        <v>1806</v>
      </c>
      <c r="B120" s="1" t="s">
        <v>828</v>
      </c>
      <c r="C120" s="1" t="s">
        <v>1807</v>
      </c>
      <c r="D120" s="1" t="s">
        <v>1808</v>
      </c>
      <c r="E120" s="2"/>
      <c r="F120" s="2"/>
      <c r="G120" s="1" t="s">
        <v>286</v>
      </c>
      <c r="H120" s="1" t="s">
        <v>287</v>
      </c>
      <c r="I120" s="1" t="s">
        <v>127</v>
      </c>
      <c r="J120" s="1" t="s">
        <v>150</v>
      </c>
      <c r="K120">
        <v>2013</v>
      </c>
      <c r="L120" s="1" t="s">
        <v>1809</v>
      </c>
      <c r="M120" s="1" t="s">
        <v>127</v>
      </c>
      <c r="N120" s="1" t="s">
        <v>13</v>
      </c>
      <c r="O120" s="1" t="s">
        <v>127</v>
      </c>
      <c r="P120" s="1" t="s">
        <v>127</v>
      </c>
      <c r="Q120" s="1" t="s">
        <v>127</v>
      </c>
      <c r="R120" s="1" t="s">
        <v>127</v>
      </c>
      <c r="S120" s="1" t="s">
        <v>18</v>
      </c>
      <c r="T120" s="1" t="s">
        <v>127</v>
      </c>
      <c r="U120" s="1" t="s">
        <v>127</v>
      </c>
      <c r="V120" s="1" t="s">
        <v>127</v>
      </c>
      <c r="W120" s="1" t="s">
        <v>22</v>
      </c>
      <c r="X120" s="1" t="s">
        <v>23</v>
      </c>
      <c r="Y120" s="1" t="s">
        <v>127</v>
      </c>
      <c r="Z120" s="1" t="s">
        <v>127</v>
      </c>
      <c r="AA120" s="1" t="s">
        <v>127</v>
      </c>
      <c r="AB120" s="1" t="s">
        <v>127</v>
      </c>
      <c r="AC120" s="1" t="s">
        <v>222</v>
      </c>
      <c r="AD120" s="1" t="s">
        <v>127</v>
      </c>
      <c r="AE120" s="1" t="s">
        <v>222</v>
      </c>
      <c r="AF120" s="1" t="s">
        <v>127</v>
      </c>
      <c r="AG120" s="1" t="s">
        <v>1810</v>
      </c>
      <c r="AH120" s="1" t="s">
        <v>203</v>
      </c>
      <c r="AI120" s="1" t="s">
        <v>127</v>
      </c>
      <c r="AJ120">
        <v>30</v>
      </c>
      <c r="AK120" s="1" t="s">
        <v>1811</v>
      </c>
      <c r="AL120" s="1" t="s">
        <v>172</v>
      </c>
      <c r="AM120">
        <v>10</v>
      </c>
      <c r="AN120">
        <v>8</v>
      </c>
      <c r="AO120" s="1" t="s">
        <v>127</v>
      </c>
      <c r="AP120" s="1" t="s">
        <v>127</v>
      </c>
      <c r="AQ120" s="1" t="s">
        <v>39</v>
      </c>
      <c r="AR120">
        <v>14</v>
      </c>
      <c r="AS120">
        <v>60</v>
      </c>
      <c r="AT120" s="1" t="s">
        <v>127</v>
      </c>
      <c r="AU120" s="1" t="s">
        <v>127</v>
      </c>
      <c r="AV120" s="1" t="s">
        <v>127</v>
      </c>
      <c r="AW120" s="1" t="s">
        <v>45</v>
      </c>
      <c r="AX120" s="1" t="s">
        <v>46</v>
      </c>
      <c r="AY120" s="1" t="s">
        <v>47</v>
      </c>
      <c r="AZ120" s="1" t="s">
        <v>127</v>
      </c>
      <c r="BA120" s="1" t="s">
        <v>127</v>
      </c>
      <c r="BB120" s="1" t="s">
        <v>127</v>
      </c>
      <c r="BC120" s="1" t="s">
        <v>51</v>
      </c>
      <c r="BD120" s="1" t="s">
        <v>127</v>
      </c>
      <c r="BE120" s="1" t="s">
        <v>127</v>
      </c>
      <c r="BF120" s="1" t="s">
        <v>127</v>
      </c>
      <c r="BG120" s="1" t="s">
        <v>127</v>
      </c>
      <c r="BH120" s="1" t="s">
        <v>127</v>
      </c>
      <c r="BI120" s="1" t="s">
        <v>127</v>
      </c>
      <c r="BJ120" s="1" t="s">
        <v>57</v>
      </c>
      <c r="BK120" s="1" t="s">
        <v>58</v>
      </c>
      <c r="BL120" s="1" t="s">
        <v>127</v>
      </c>
      <c r="BM120" s="1" t="s">
        <v>127</v>
      </c>
      <c r="BN120" s="1" t="s">
        <v>127</v>
      </c>
      <c r="BO120" s="1" t="s">
        <v>127</v>
      </c>
      <c r="BP120" s="1" t="s">
        <v>127</v>
      </c>
      <c r="BQ120" s="1" t="s">
        <v>64</v>
      </c>
      <c r="BR120" s="1" t="s">
        <v>127</v>
      </c>
      <c r="BS120" s="1" t="s">
        <v>127</v>
      </c>
      <c r="BT120" s="1" t="s">
        <v>67</v>
      </c>
      <c r="BU120" s="1" t="s">
        <v>127</v>
      </c>
      <c r="BV120" s="1" t="s">
        <v>127</v>
      </c>
      <c r="BW120" s="1" t="s">
        <v>69</v>
      </c>
      <c r="BX120" s="1" t="s">
        <v>70</v>
      </c>
      <c r="BY120" s="1" t="s">
        <v>71</v>
      </c>
      <c r="BZ120" s="1" t="s">
        <v>72</v>
      </c>
      <c r="CA120" s="1" t="s">
        <v>73</v>
      </c>
      <c r="CB120" s="1" t="s">
        <v>74</v>
      </c>
      <c r="CC120" s="1" t="s">
        <v>127</v>
      </c>
      <c r="CD120" s="1" t="s">
        <v>76</v>
      </c>
      <c r="CE120" s="1" t="s">
        <v>77</v>
      </c>
      <c r="CF120" s="1" t="s">
        <v>127</v>
      </c>
      <c r="CG120" s="1" t="s">
        <v>78</v>
      </c>
      <c r="CH120" s="1" t="s">
        <v>79</v>
      </c>
      <c r="CI120" s="1" t="s">
        <v>80</v>
      </c>
      <c r="CJ120" s="1" t="s">
        <v>127</v>
      </c>
      <c r="CK120" s="1" t="s">
        <v>127</v>
      </c>
      <c r="CL120" s="1" t="s">
        <v>127</v>
      </c>
      <c r="CM120" s="1" t="s">
        <v>84</v>
      </c>
      <c r="CN120" s="1" t="s">
        <v>127</v>
      </c>
      <c r="CO120" s="1" t="s">
        <v>1812</v>
      </c>
      <c r="CP120" s="1" t="s">
        <v>1813</v>
      </c>
      <c r="CQ120" s="1" t="s">
        <v>127</v>
      </c>
      <c r="CR120" s="1" t="s">
        <v>88</v>
      </c>
      <c r="CS120" s="1" t="s">
        <v>127</v>
      </c>
      <c r="CT120" s="1" t="s">
        <v>127</v>
      </c>
      <c r="CU120" s="1" t="s">
        <v>91</v>
      </c>
      <c r="CV120" s="1" t="s">
        <v>127</v>
      </c>
      <c r="CW120" s="1" t="s">
        <v>93</v>
      </c>
      <c r="CX120" s="1" t="s">
        <v>127</v>
      </c>
      <c r="CY120" s="1" t="s">
        <v>127</v>
      </c>
      <c r="CZ120" s="1" t="s">
        <v>127</v>
      </c>
      <c r="DA120" s="1" t="s">
        <v>97</v>
      </c>
      <c r="DB120" s="1" t="s">
        <v>127</v>
      </c>
      <c r="DC120" s="1" t="s">
        <v>98</v>
      </c>
      <c r="DD120" s="1" t="s">
        <v>99</v>
      </c>
      <c r="DE120" s="1" t="s">
        <v>127</v>
      </c>
      <c r="DF120" s="1" t="s">
        <v>127</v>
      </c>
      <c r="DG120" s="1" t="s">
        <v>102</v>
      </c>
      <c r="DH120" s="1" t="s">
        <v>127</v>
      </c>
      <c r="DI120" s="1" t="s">
        <v>127</v>
      </c>
      <c r="DJ120" s="1" t="s">
        <v>105</v>
      </c>
      <c r="DK120" s="1" t="s">
        <v>127</v>
      </c>
      <c r="DL120" s="1" t="s">
        <v>106</v>
      </c>
      <c r="DM120" s="1" t="s">
        <v>107</v>
      </c>
      <c r="DN120" s="1" t="s">
        <v>88</v>
      </c>
      <c r="DO120" s="1" t="s">
        <v>108</v>
      </c>
      <c r="DP120" s="1" t="s">
        <v>109</v>
      </c>
      <c r="DQ120" s="1" t="s">
        <v>127</v>
      </c>
      <c r="DR120" s="1" t="s">
        <v>111</v>
      </c>
      <c r="DS120" s="1" t="s">
        <v>112</v>
      </c>
      <c r="DT120" s="1" t="s">
        <v>127</v>
      </c>
      <c r="DU120" s="1" t="s">
        <v>127</v>
      </c>
      <c r="DV120" s="1" t="s">
        <v>1814</v>
      </c>
      <c r="DW120" s="1" t="s">
        <v>1815</v>
      </c>
      <c r="DX120" s="1" t="s">
        <v>1816</v>
      </c>
      <c r="DY120" s="1" t="s">
        <v>127</v>
      </c>
      <c r="DZ120" s="1" t="s">
        <v>1817</v>
      </c>
      <c r="EA120" s="1" t="s">
        <v>1818</v>
      </c>
      <c r="EB120" s="1" t="s">
        <v>1819</v>
      </c>
    </row>
    <row r="121" spans="1:132" x14ac:dyDescent="0.2">
      <c r="A121" s="1" t="s">
        <v>1820</v>
      </c>
      <c r="B121" s="1" t="s">
        <v>1821</v>
      </c>
      <c r="C121" s="1" t="s">
        <v>1822</v>
      </c>
      <c r="D121" s="1" t="s">
        <v>1823</v>
      </c>
      <c r="E121" s="2"/>
      <c r="F121" s="2"/>
      <c r="G121" s="1" t="s">
        <v>780</v>
      </c>
      <c r="H121" s="1" t="s">
        <v>781</v>
      </c>
      <c r="I121" s="1" t="s">
        <v>1824</v>
      </c>
      <c r="J121" s="1" t="s">
        <v>150</v>
      </c>
      <c r="K121">
        <v>2011</v>
      </c>
      <c r="L121" s="1" t="s">
        <v>1825</v>
      </c>
      <c r="M121" s="1" t="s">
        <v>127</v>
      </c>
      <c r="N121" s="1" t="s">
        <v>127</v>
      </c>
      <c r="O121" s="1" t="s">
        <v>127</v>
      </c>
      <c r="P121" s="1" t="s">
        <v>127</v>
      </c>
      <c r="Q121" s="1" t="s">
        <v>127</v>
      </c>
      <c r="R121" s="1" t="s">
        <v>127</v>
      </c>
      <c r="S121" s="1" t="s">
        <v>18</v>
      </c>
      <c r="T121" s="1" t="s">
        <v>127</v>
      </c>
      <c r="U121" s="1" t="s">
        <v>127</v>
      </c>
      <c r="V121" s="1" t="s">
        <v>127</v>
      </c>
      <c r="W121" s="1" t="s">
        <v>22</v>
      </c>
      <c r="X121" s="1" t="s">
        <v>23</v>
      </c>
      <c r="Y121" s="1" t="s">
        <v>127</v>
      </c>
      <c r="Z121" s="1" t="s">
        <v>127</v>
      </c>
      <c r="AA121" s="1" t="s">
        <v>127</v>
      </c>
      <c r="AB121" s="1" t="s">
        <v>127</v>
      </c>
      <c r="AC121" s="1" t="s">
        <v>272</v>
      </c>
      <c r="AD121" s="1" t="s">
        <v>127</v>
      </c>
      <c r="AE121" s="1" t="s">
        <v>272</v>
      </c>
      <c r="AF121" s="1" t="s">
        <v>127</v>
      </c>
      <c r="AG121" s="1" t="s">
        <v>1821</v>
      </c>
      <c r="AH121" s="1" t="s">
        <v>131</v>
      </c>
      <c r="AI121" s="1" t="s">
        <v>127</v>
      </c>
      <c r="AJ121">
        <v>30</v>
      </c>
      <c r="AK121" s="1" t="s">
        <v>1826</v>
      </c>
      <c r="AL121" s="1" t="s">
        <v>133</v>
      </c>
      <c r="AM121"/>
      <c r="AN121">
        <v>3</v>
      </c>
      <c r="AO121" s="1" t="s">
        <v>127</v>
      </c>
      <c r="AP121" s="1" t="s">
        <v>127</v>
      </c>
      <c r="AQ121" s="1" t="s">
        <v>39</v>
      </c>
      <c r="AR121">
        <v>15</v>
      </c>
      <c r="AS121">
        <v>15</v>
      </c>
      <c r="AT121" s="1" t="s">
        <v>127</v>
      </c>
      <c r="AU121" s="1" t="s">
        <v>127</v>
      </c>
      <c r="AV121" s="1" t="s">
        <v>127</v>
      </c>
      <c r="AW121" s="1" t="s">
        <v>127</v>
      </c>
      <c r="AX121" s="1" t="s">
        <v>127</v>
      </c>
      <c r="AY121" s="1" t="s">
        <v>127</v>
      </c>
      <c r="AZ121" s="1" t="s">
        <v>127</v>
      </c>
      <c r="BA121" s="1" t="s">
        <v>127</v>
      </c>
      <c r="BB121" s="1" t="s">
        <v>127</v>
      </c>
      <c r="BC121" s="1" t="s">
        <v>51</v>
      </c>
      <c r="BD121" s="1" t="s">
        <v>127</v>
      </c>
      <c r="BE121" s="1" t="s">
        <v>127</v>
      </c>
      <c r="BF121" s="1" t="s">
        <v>127</v>
      </c>
      <c r="BG121" s="1" t="s">
        <v>127</v>
      </c>
      <c r="BH121" s="1" t="s">
        <v>127</v>
      </c>
      <c r="BI121" s="1" t="s">
        <v>127</v>
      </c>
      <c r="BJ121" s="1" t="s">
        <v>127</v>
      </c>
      <c r="BK121" s="1" t="s">
        <v>58</v>
      </c>
      <c r="BL121" s="1" t="s">
        <v>127</v>
      </c>
      <c r="BM121" s="1" t="s">
        <v>127</v>
      </c>
      <c r="BN121" s="1" t="s">
        <v>127</v>
      </c>
      <c r="BO121" s="1" t="s">
        <v>127</v>
      </c>
      <c r="BP121" s="1" t="s">
        <v>127</v>
      </c>
      <c r="BQ121" s="1" t="s">
        <v>127</v>
      </c>
      <c r="BR121" s="1" t="s">
        <v>127</v>
      </c>
      <c r="BS121" s="1" t="s">
        <v>127</v>
      </c>
      <c r="BT121" s="1" t="s">
        <v>127</v>
      </c>
      <c r="BU121" s="1" t="s">
        <v>127</v>
      </c>
      <c r="BV121" s="1" t="s">
        <v>127</v>
      </c>
      <c r="BW121" s="1" t="s">
        <v>69</v>
      </c>
      <c r="BX121" s="1" t="s">
        <v>127</v>
      </c>
      <c r="BY121" s="1" t="s">
        <v>71</v>
      </c>
      <c r="BZ121" s="1" t="s">
        <v>72</v>
      </c>
      <c r="CA121" s="1" t="s">
        <v>127</v>
      </c>
      <c r="CB121" s="1" t="s">
        <v>127</v>
      </c>
      <c r="CC121" s="1" t="s">
        <v>127</v>
      </c>
      <c r="CD121" s="1" t="s">
        <v>127</v>
      </c>
      <c r="CE121" s="1" t="s">
        <v>127</v>
      </c>
      <c r="CF121" s="1" t="s">
        <v>127</v>
      </c>
      <c r="CG121" s="1" t="s">
        <v>78</v>
      </c>
      <c r="CH121" s="1" t="s">
        <v>79</v>
      </c>
      <c r="CI121" s="1" t="s">
        <v>127</v>
      </c>
      <c r="CJ121" s="1" t="s">
        <v>127</v>
      </c>
      <c r="CK121" s="1" t="s">
        <v>82</v>
      </c>
      <c r="CL121" s="1" t="s">
        <v>83</v>
      </c>
      <c r="CM121" s="1" t="s">
        <v>84</v>
      </c>
      <c r="CN121" s="1" t="s">
        <v>127</v>
      </c>
      <c r="CO121" s="1" t="s">
        <v>1827</v>
      </c>
      <c r="CP121" s="1" t="s">
        <v>1828</v>
      </c>
      <c r="CQ121" s="1" t="s">
        <v>127</v>
      </c>
      <c r="CR121" s="1" t="s">
        <v>88</v>
      </c>
      <c r="CS121" s="1" t="s">
        <v>127</v>
      </c>
      <c r="CT121" s="1" t="s">
        <v>127</v>
      </c>
      <c r="CU121" s="1" t="s">
        <v>127</v>
      </c>
      <c r="CV121" s="1" t="s">
        <v>127</v>
      </c>
      <c r="CW121" s="1" t="s">
        <v>93</v>
      </c>
      <c r="CX121" s="1" t="s">
        <v>127</v>
      </c>
      <c r="CY121" s="1" t="s">
        <v>127</v>
      </c>
      <c r="CZ121" s="1" t="s">
        <v>127</v>
      </c>
      <c r="DA121" s="1" t="s">
        <v>127</v>
      </c>
      <c r="DB121" s="1" t="s">
        <v>127</v>
      </c>
      <c r="DC121" s="1" t="s">
        <v>127</v>
      </c>
      <c r="DD121" s="1" t="s">
        <v>127</v>
      </c>
      <c r="DE121" s="1" t="s">
        <v>100</v>
      </c>
      <c r="DF121" s="1" t="s">
        <v>101</v>
      </c>
      <c r="DG121" s="1" t="s">
        <v>102</v>
      </c>
      <c r="DH121" s="1" t="s">
        <v>127</v>
      </c>
      <c r="DI121" s="1" t="s">
        <v>127</v>
      </c>
      <c r="DJ121" s="1" t="s">
        <v>105</v>
      </c>
      <c r="DK121" s="1" t="s">
        <v>127</v>
      </c>
      <c r="DL121" s="1" t="s">
        <v>127</v>
      </c>
      <c r="DM121" s="1" t="s">
        <v>127</v>
      </c>
      <c r="DN121" s="1" t="s">
        <v>127</v>
      </c>
      <c r="DO121" s="1" t="s">
        <v>127</v>
      </c>
      <c r="DP121" s="1" t="s">
        <v>109</v>
      </c>
      <c r="DQ121" s="1" t="s">
        <v>127</v>
      </c>
      <c r="DR121" s="1" t="s">
        <v>111</v>
      </c>
      <c r="DS121" s="1" t="s">
        <v>112</v>
      </c>
      <c r="DT121" s="1" t="s">
        <v>127</v>
      </c>
      <c r="DU121" s="1" t="s">
        <v>127</v>
      </c>
      <c r="DV121" s="1" t="s">
        <v>1829</v>
      </c>
      <c r="DW121" s="1" t="s">
        <v>1830</v>
      </c>
      <c r="DX121" s="1" t="s">
        <v>1830</v>
      </c>
      <c r="DY121" s="1" t="s">
        <v>1831</v>
      </c>
      <c r="DZ121" s="1" t="s">
        <v>1832</v>
      </c>
      <c r="EA121" s="1" t="s">
        <v>1833</v>
      </c>
      <c r="EB121" s="1" t="s">
        <v>1834</v>
      </c>
    </row>
    <row r="122" spans="1:132" x14ac:dyDescent="0.2">
      <c r="A122" s="1" t="s">
        <v>1835</v>
      </c>
      <c r="B122" s="1" t="s">
        <v>1438</v>
      </c>
      <c r="C122" s="1" t="s">
        <v>1836</v>
      </c>
      <c r="D122" s="1" t="s">
        <v>1435</v>
      </c>
      <c r="E122" s="2"/>
      <c r="F122" s="2"/>
      <c r="G122" s="1" t="s">
        <v>185</v>
      </c>
      <c r="H122" s="1" t="s">
        <v>186</v>
      </c>
      <c r="I122" s="1" t="s">
        <v>127</v>
      </c>
      <c r="J122" s="1" t="s">
        <v>187</v>
      </c>
      <c r="K122">
        <v>2015</v>
      </c>
      <c r="L122" s="1" t="s">
        <v>1837</v>
      </c>
      <c r="M122" s="1" t="s">
        <v>127</v>
      </c>
      <c r="N122" s="1" t="s">
        <v>127</v>
      </c>
      <c r="O122" s="1" t="s">
        <v>127</v>
      </c>
      <c r="P122" s="1" t="s">
        <v>127</v>
      </c>
      <c r="Q122" s="1" t="s">
        <v>127</v>
      </c>
      <c r="R122" s="1" t="s">
        <v>127</v>
      </c>
      <c r="S122" s="1" t="s">
        <v>18</v>
      </c>
      <c r="T122" s="1" t="s">
        <v>127</v>
      </c>
      <c r="U122" s="1" t="s">
        <v>127</v>
      </c>
      <c r="V122" s="1" t="s">
        <v>127</v>
      </c>
      <c r="W122" s="1" t="s">
        <v>22</v>
      </c>
      <c r="X122" s="1" t="s">
        <v>127</v>
      </c>
      <c r="Y122" s="1" t="s">
        <v>127</v>
      </c>
      <c r="Z122" s="1" t="s">
        <v>127</v>
      </c>
      <c r="AA122" s="1" t="s">
        <v>127</v>
      </c>
      <c r="AB122" s="1" t="s">
        <v>127</v>
      </c>
      <c r="AC122" s="1" t="s">
        <v>127</v>
      </c>
      <c r="AD122" s="1" t="s">
        <v>1838</v>
      </c>
      <c r="AE122" s="1" t="s">
        <v>127</v>
      </c>
      <c r="AF122" s="1" t="s">
        <v>1838</v>
      </c>
      <c r="AG122" s="1" t="s">
        <v>127</v>
      </c>
      <c r="AH122" s="1" t="s">
        <v>127</v>
      </c>
      <c r="AI122" s="1" t="s">
        <v>127</v>
      </c>
      <c r="AJ122"/>
      <c r="AK122" s="1" t="s">
        <v>127</v>
      </c>
      <c r="AL122" s="1" t="s">
        <v>127</v>
      </c>
      <c r="AM122"/>
      <c r="AN122">
        <v>15</v>
      </c>
      <c r="AO122" s="1" t="s">
        <v>127</v>
      </c>
      <c r="AP122" s="1" t="s">
        <v>127</v>
      </c>
      <c r="AQ122" s="1" t="s">
        <v>39</v>
      </c>
      <c r="AR122"/>
      <c r="AS122"/>
      <c r="AT122" s="1" t="s">
        <v>127</v>
      </c>
      <c r="AU122" s="1" t="s">
        <v>127</v>
      </c>
      <c r="AV122" s="1" t="s">
        <v>127</v>
      </c>
      <c r="AW122" s="1" t="s">
        <v>127</v>
      </c>
      <c r="AX122" s="1" t="s">
        <v>127</v>
      </c>
      <c r="AY122" s="1" t="s">
        <v>127</v>
      </c>
      <c r="AZ122" s="1" t="s">
        <v>127</v>
      </c>
      <c r="BA122" s="1" t="s">
        <v>127</v>
      </c>
      <c r="BB122" s="1" t="s">
        <v>127</v>
      </c>
      <c r="BC122" s="1" t="s">
        <v>127</v>
      </c>
      <c r="BD122" s="1" t="s">
        <v>127</v>
      </c>
      <c r="BE122" s="1" t="s">
        <v>127</v>
      </c>
      <c r="BF122" s="1" t="s">
        <v>54</v>
      </c>
      <c r="BG122" s="1" t="s">
        <v>127</v>
      </c>
      <c r="BH122" s="1" t="s">
        <v>127</v>
      </c>
      <c r="BI122" s="1" t="s">
        <v>127</v>
      </c>
      <c r="BJ122" s="1" t="s">
        <v>127</v>
      </c>
      <c r="BK122" s="1" t="s">
        <v>58</v>
      </c>
      <c r="BL122" s="1" t="s">
        <v>127</v>
      </c>
      <c r="BM122" s="1" t="s">
        <v>127</v>
      </c>
      <c r="BN122" s="1" t="s">
        <v>127</v>
      </c>
      <c r="BO122" s="1" t="s">
        <v>127</v>
      </c>
      <c r="BP122" s="1" t="s">
        <v>127</v>
      </c>
      <c r="BQ122" s="1" t="s">
        <v>127</v>
      </c>
      <c r="BR122" s="1" t="s">
        <v>127</v>
      </c>
      <c r="BS122" s="1" t="s">
        <v>127</v>
      </c>
      <c r="BT122" s="1" t="s">
        <v>127</v>
      </c>
      <c r="BU122" s="1" t="s">
        <v>127</v>
      </c>
      <c r="BV122" s="1" t="s">
        <v>127</v>
      </c>
      <c r="BW122" s="1" t="s">
        <v>127</v>
      </c>
      <c r="BX122" s="1" t="s">
        <v>127</v>
      </c>
      <c r="BY122" s="1" t="s">
        <v>71</v>
      </c>
      <c r="BZ122" s="1" t="s">
        <v>127</v>
      </c>
      <c r="CA122" s="1" t="s">
        <v>73</v>
      </c>
      <c r="CB122" s="1" t="s">
        <v>74</v>
      </c>
      <c r="CC122" s="1" t="s">
        <v>127</v>
      </c>
      <c r="CD122" s="1" t="s">
        <v>127</v>
      </c>
      <c r="CE122" s="1" t="s">
        <v>127</v>
      </c>
      <c r="CF122" s="1" t="s">
        <v>127</v>
      </c>
      <c r="CG122" s="1" t="s">
        <v>78</v>
      </c>
      <c r="CH122" s="1" t="s">
        <v>127</v>
      </c>
      <c r="CI122" s="1" t="s">
        <v>127</v>
      </c>
      <c r="CJ122" s="1" t="s">
        <v>81</v>
      </c>
      <c r="CK122" s="1" t="s">
        <v>82</v>
      </c>
      <c r="CL122" s="1" t="s">
        <v>127</v>
      </c>
      <c r="CM122" s="1" t="s">
        <v>127</v>
      </c>
      <c r="CN122" s="1" t="s">
        <v>127</v>
      </c>
      <c r="CO122" s="1" t="s">
        <v>1839</v>
      </c>
      <c r="CP122" s="1" t="s">
        <v>127</v>
      </c>
      <c r="CQ122" s="1" t="s">
        <v>87</v>
      </c>
      <c r="CR122" s="1" t="s">
        <v>88</v>
      </c>
      <c r="CS122" s="1" t="s">
        <v>127</v>
      </c>
      <c r="CT122" s="1" t="s">
        <v>127</v>
      </c>
      <c r="CU122" s="1" t="s">
        <v>127</v>
      </c>
      <c r="CV122" s="1" t="s">
        <v>127</v>
      </c>
      <c r="CW122" s="1" t="s">
        <v>93</v>
      </c>
      <c r="CX122" s="1" t="s">
        <v>127</v>
      </c>
      <c r="CY122" s="1" t="s">
        <v>127</v>
      </c>
      <c r="CZ122" s="1" t="s">
        <v>96</v>
      </c>
      <c r="DA122" s="1" t="s">
        <v>127</v>
      </c>
      <c r="DB122" s="1" t="s">
        <v>127</v>
      </c>
      <c r="DC122" s="1" t="s">
        <v>127</v>
      </c>
      <c r="DD122" s="1" t="s">
        <v>99</v>
      </c>
      <c r="DE122" s="1" t="s">
        <v>127</v>
      </c>
      <c r="DF122" s="1" t="s">
        <v>101</v>
      </c>
      <c r="DG122" s="1" t="s">
        <v>102</v>
      </c>
      <c r="DH122" s="1" t="s">
        <v>103</v>
      </c>
      <c r="DI122" s="1" t="s">
        <v>104</v>
      </c>
      <c r="DJ122" s="1" t="s">
        <v>105</v>
      </c>
      <c r="DK122" s="1" t="s">
        <v>127</v>
      </c>
      <c r="DL122" s="1" t="s">
        <v>127</v>
      </c>
      <c r="DM122" s="1" t="s">
        <v>107</v>
      </c>
      <c r="DN122" s="1" t="s">
        <v>88</v>
      </c>
      <c r="DO122" s="1" t="s">
        <v>127</v>
      </c>
      <c r="DP122" s="1" t="s">
        <v>127</v>
      </c>
      <c r="DQ122" s="1" t="s">
        <v>127</v>
      </c>
      <c r="DR122" s="1" t="s">
        <v>127</v>
      </c>
      <c r="DS122" s="1" t="s">
        <v>112</v>
      </c>
      <c r="DT122" s="1" t="s">
        <v>127</v>
      </c>
      <c r="DU122" s="1" t="s">
        <v>127</v>
      </c>
      <c r="DV122" s="1" t="s">
        <v>1840</v>
      </c>
      <c r="DW122" s="1" t="s">
        <v>1841</v>
      </c>
      <c r="DX122" s="1" t="s">
        <v>1842</v>
      </c>
      <c r="DY122" s="1" t="s">
        <v>127</v>
      </c>
      <c r="DZ122" s="1" t="s">
        <v>1843</v>
      </c>
      <c r="EA122" s="1" t="s">
        <v>1844</v>
      </c>
      <c r="EB122" s="1" t="s">
        <v>1845</v>
      </c>
    </row>
    <row r="123" spans="1:132" x14ac:dyDescent="0.2">
      <c r="A123" s="1" t="s">
        <v>1846</v>
      </c>
      <c r="B123" s="1" t="s">
        <v>1847</v>
      </c>
      <c r="C123" s="1" t="s">
        <v>1848</v>
      </c>
      <c r="D123" s="1" t="s">
        <v>1849</v>
      </c>
      <c r="E123" s="2"/>
      <c r="F123" s="2"/>
      <c r="G123" s="1" t="s">
        <v>934</v>
      </c>
      <c r="H123" s="1" t="s">
        <v>935</v>
      </c>
      <c r="I123" s="1" t="s">
        <v>127</v>
      </c>
      <c r="J123" s="1" t="s">
        <v>150</v>
      </c>
      <c r="K123">
        <v>1988</v>
      </c>
      <c r="L123" s="1" t="s">
        <v>1850</v>
      </c>
      <c r="M123" s="1" t="s">
        <v>127</v>
      </c>
      <c r="N123" s="1" t="s">
        <v>127</v>
      </c>
      <c r="O123" s="1" t="s">
        <v>127</v>
      </c>
      <c r="P123" s="1" t="s">
        <v>127</v>
      </c>
      <c r="Q123" s="1" t="s">
        <v>127</v>
      </c>
      <c r="R123" s="1" t="s">
        <v>127</v>
      </c>
      <c r="S123" s="1" t="s">
        <v>127</v>
      </c>
      <c r="T123" s="1" t="s">
        <v>127</v>
      </c>
      <c r="U123" s="1" t="s">
        <v>1851</v>
      </c>
      <c r="V123" s="1" t="s">
        <v>127</v>
      </c>
      <c r="W123" s="1" t="s">
        <v>22</v>
      </c>
      <c r="X123" s="1" t="s">
        <v>127</v>
      </c>
      <c r="Y123" s="1" t="s">
        <v>127</v>
      </c>
      <c r="Z123" s="1" t="s">
        <v>127</v>
      </c>
      <c r="AA123" s="1" t="s">
        <v>127</v>
      </c>
      <c r="AB123" s="1" t="s">
        <v>127</v>
      </c>
      <c r="AC123" s="1" t="s">
        <v>489</v>
      </c>
      <c r="AD123" s="1" t="s">
        <v>127</v>
      </c>
      <c r="AE123" s="1" t="s">
        <v>489</v>
      </c>
      <c r="AF123" s="1" t="s">
        <v>127</v>
      </c>
      <c r="AG123" s="1" t="s">
        <v>1852</v>
      </c>
      <c r="AH123" s="1" t="s">
        <v>131</v>
      </c>
      <c r="AI123" s="1" t="s">
        <v>127</v>
      </c>
      <c r="AJ123">
        <v>36</v>
      </c>
      <c r="AK123" s="1" t="s">
        <v>1853</v>
      </c>
      <c r="AL123" s="1" t="s">
        <v>172</v>
      </c>
      <c r="AM123">
        <v>611</v>
      </c>
      <c r="AN123"/>
      <c r="AO123" s="1" t="s">
        <v>37</v>
      </c>
      <c r="AP123" s="1" t="s">
        <v>127</v>
      </c>
      <c r="AQ123" s="1" t="s">
        <v>127</v>
      </c>
      <c r="AR123"/>
      <c r="AS123"/>
      <c r="AT123" s="1" t="s">
        <v>127</v>
      </c>
      <c r="AU123" s="1" t="s">
        <v>127</v>
      </c>
      <c r="AV123" s="1" t="s">
        <v>127</v>
      </c>
      <c r="AW123" s="1" t="s">
        <v>127</v>
      </c>
      <c r="AX123" s="1" t="s">
        <v>127</v>
      </c>
      <c r="AY123" s="1" t="s">
        <v>127</v>
      </c>
      <c r="AZ123" s="1" t="s">
        <v>127</v>
      </c>
      <c r="BA123" s="1" t="s">
        <v>49</v>
      </c>
      <c r="BB123" s="1" t="s">
        <v>127</v>
      </c>
      <c r="BC123" s="1" t="s">
        <v>127</v>
      </c>
      <c r="BD123" s="1" t="s">
        <v>127</v>
      </c>
      <c r="BE123" s="1" t="s">
        <v>127</v>
      </c>
      <c r="BF123" s="1" t="s">
        <v>127</v>
      </c>
      <c r="BG123" s="1" t="s">
        <v>127</v>
      </c>
      <c r="BH123" s="1" t="s">
        <v>55</v>
      </c>
      <c r="BI123" s="1" t="s">
        <v>127</v>
      </c>
      <c r="BJ123" s="1" t="s">
        <v>57</v>
      </c>
      <c r="BK123" s="1" t="s">
        <v>58</v>
      </c>
      <c r="BL123" s="1" t="s">
        <v>127</v>
      </c>
      <c r="BM123" s="1" t="s">
        <v>60</v>
      </c>
      <c r="BN123" s="1" t="s">
        <v>127</v>
      </c>
      <c r="BO123" s="1" t="s">
        <v>62</v>
      </c>
      <c r="BP123" s="1" t="s">
        <v>127</v>
      </c>
      <c r="BQ123" s="1" t="s">
        <v>64</v>
      </c>
      <c r="BR123" s="1" t="s">
        <v>65</v>
      </c>
      <c r="BS123" s="1" t="s">
        <v>66</v>
      </c>
      <c r="BT123" s="1" t="s">
        <v>67</v>
      </c>
      <c r="BU123" s="1" t="s">
        <v>127</v>
      </c>
      <c r="BV123" s="1" t="s">
        <v>127</v>
      </c>
      <c r="BW123" s="1" t="s">
        <v>69</v>
      </c>
      <c r="BX123" s="1" t="s">
        <v>127</v>
      </c>
      <c r="BY123" s="1" t="s">
        <v>71</v>
      </c>
      <c r="BZ123" s="1" t="s">
        <v>127</v>
      </c>
      <c r="CA123" s="1" t="s">
        <v>127</v>
      </c>
      <c r="CB123" s="1" t="s">
        <v>74</v>
      </c>
      <c r="CC123" s="1" t="s">
        <v>127</v>
      </c>
      <c r="CD123" s="1" t="s">
        <v>127</v>
      </c>
      <c r="CE123" s="1" t="s">
        <v>127</v>
      </c>
      <c r="CF123" s="1" t="s">
        <v>127</v>
      </c>
      <c r="CG123" s="1" t="s">
        <v>78</v>
      </c>
      <c r="CH123" s="1" t="s">
        <v>79</v>
      </c>
      <c r="CI123" s="1" t="s">
        <v>80</v>
      </c>
      <c r="CJ123" s="1" t="s">
        <v>127</v>
      </c>
      <c r="CK123" s="1" t="s">
        <v>127</v>
      </c>
      <c r="CL123" s="1" t="s">
        <v>127</v>
      </c>
      <c r="CM123" s="1" t="s">
        <v>84</v>
      </c>
      <c r="CN123" s="1" t="s">
        <v>127</v>
      </c>
      <c r="CO123" s="1" t="s">
        <v>1854</v>
      </c>
      <c r="CP123" s="1" t="s">
        <v>127</v>
      </c>
      <c r="CQ123" s="1" t="s">
        <v>127</v>
      </c>
      <c r="CR123" s="1" t="s">
        <v>88</v>
      </c>
      <c r="CS123" s="1" t="s">
        <v>89</v>
      </c>
      <c r="CT123" s="1" t="s">
        <v>127</v>
      </c>
      <c r="CU123" s="1" t="s">
        <v>91</v>
      </c>
      <c r="CV123" s="1" t="s">
        <v>92</v>
      </c>
      <c r="CW123" s="1" t="s">
        <v>93</v>
      </c>
      <c r="CX123" s="1" t="s">
        <v>127</v>
      </c>
      <c r="CY123" s="1" t="s">
        <v>127</v>
      </c>
      <c r="CZ123" s="1" t="s">
        <v>127</v>
      </c>
      <c r="DA123" s="1" t="s">
        <v>127</v>
      </c>
      <c r="DB123" s="1" t="s">
        <v>127</v>
      </c>
      <c r="DC123" s="1" t="s">
        <v>98</v>
      </c>
      <c r="DD123" s="1" t="s">
        <v>99</v>
      </c>
      <c r="DE123" s="1" t="s">
        <v>127</v>
      </c>
      <c r="DF123" s="1" t="s">
        <v>127</v>
      </c>
      <c r="DG123" s="1" t="s">
        <v>102</v>
      </c>
      <c r="DH123" s="1" t="s">
        <v>103</v>
      </c>
      <c r="DI123" s="1" t="s">
        <v>127</v>
      </c>
      <c r="DJ123" s="1" t="s">
        <v>127</v>
      </c>
      <c r="DK123" s="1" t="s">
        <v>127</v>
      </c>
      <c r="DL123" s="1" t="s">
        <v>127</v>
      </c>
      <c r="DM123" s="1" t="s">
        <v>127</v>
      </c>
      <c r="DN123" s="1" t="s">
        <v>88</v>
      </c>
      <c r="DO123" s="1" t="s">
        <v>108</v>
      </c>
      <c r="DP123" s="1" t="s">
        <v>109</v>
      </c>
      <c r="DQ123" s="1" t="s">
        <v>110</v>
      </c>
      <c r="DR123" s="1" t="s">
        <v>111</v>
      </c>
      <c r="DS123" s="1" t="s">
        <v>127</v>
      </c>
      <c r="DT123" s="1" t="s">
        <v>127</v>
      </c>
      <c r="DU123" s="1" t="s">
        <v>127</v>
      </c>
      <c r="DV123" s="1" t="s">
        <v>1855</v>
      </c>
      <c r="DW123" s="1" t="s">
        <v>698</v>
      </c>
      <c r="DX123" s="1" t="s">
        <v>1856</v>
      </c>
      <c r="DY123" s="1" t="s">
        <v>1857</v>
      </c>
      <c r="DZ123" s="1" t="s">
        <v>1858</v>
      </c>
      <c r="EA123" s="1" t="s">
        <v>1859</v>
      </c>
      <c r="EB123" s="1" t="s">
        <v>1860</v>
      </c>
    </row>
    <row r="124" spans="1:132" x14ac:dyDescent="0.2">
      <c r="A124" s="1" t="s">
        <v>1861</v>
      </c>
      <c r="B124" s="1" t="s">
        <v>1862</v>
      </c>
      <c r="C124" s="1" t="s">
        <v>1863</v>
      </c>
      <c r="D124" s="1" t="s">
        <v>1864</v>
      </c>
      <c r="E124" s="2"/>
      <c r="F124" s="2"/>
      <c r="G124" s="1" t="s">
        <v>218</v>
      </c>
      <c r="H124" s="1" t="s">
        <v>1865</v>
      </c>
      <c r="I124" s="1" t="s">
        <v>127</v>
      </c>
      <c r="J124" s="1" t="s">
        <v>128</v>
      </c>
      <c r="K124">
        <v>2015</v>
      </c>
      <c r="L124" s="1" t="s">
        <v>1866</v>
      </c>
      <c r="M124" s="1" t="s">
        <v>127</v>
      </c>
      <c r="N124" s="1" t="s">
        <v>127</v>
      </c>
      <c r="O124" s="1" t="s">
        <v>14</v>
      </c>
      <c r="P124" s="1" t="s">
        <v>15</v>
      </c>
      <c r="Q124" s="1" t="s">
        <v>127</v>
      </c>
      <c r="R124" s="1" t="s">
        <v>17</v>
      </c>
      <c r="S124" s="1" t="s">
        <v>18</v>
      </c>
      <c r="T124" s="1" t="s">
        <v>19</v>
      </c>
      <c r="U124" s="1" t="s">
        <v>127</v>
      </c>
      <c r="V124" s="1" t="s">
        <v>127</v>
      </c>
      <c r="W124" s="1" t="s">
        <v>22</v>
      </c>
      <c r="X124" s="1" t="s">
        <v>127</v>
      </c>
      <c r="Y124" s="1" t="s">
        <v>127</v>
      </c>
      <c r="Z124" s="1" t="s">
        <v>127</v>
      </c>
      <c r="AA124" s="1" t="s">
        <v>127</v>
      </c>
      <c r="AB124" s="1" t="s">
        <v>127</v>
      </c>
      <c r="AC124" s="1" t="s">
        <v>169</v>
      </c>
      <c r="AD124" s="1" t="s">
        <v>127</v>
      </c>
      <c r="AE124" s="1" t="s">
        <v>393</v>
      </c>
      <c r="AF124" s="1" t="s">
        <v>127</v>
      </c>
      <c r="AG124" s="1" t="s">
        <v>1862</v>
      </c>
      <c r="AH124" s="1" t="s">
        <v>203</v>
      </c>
      <c r="AI124" s="1" t="s">
        <v>127</v>
      </c>
      <c r="AJ124">
        <v>44</v>
      </c>
      <c r="AK124" s="1" t="s">
        <v>1506</v>
      </c>
      <c r="AL124" s="1" t="s">
        <v>133</v>
      </c>
      <c r="AM124">
        <v>0</v>
      </c>
      <c r="AN124">
        <v>3</v>
      </c>
      <c r="AO124" s="1" t="s">
        <v>127</v>
      </c>
      <c r="AP124" s="1" t="s">
        <v>38</v>
      </c>
      <c r="AQ124" s="1" t="s">
        <v>127</v>
      </c>
      <c r="AR124">
        <v>2</v>
      </c>
      <c r="AS124">
        <v>10</v>
      </c>
      <c r="AT124" s="1" t="s">
        <v>127</v>
      </c>
      <c r="AU124" s="1" t="s">
        <v>127</v>
      </c>
      <c r="AV124" s="1" t="s">
        <v>127</v>
      </c>
      <c r="AW124" s="1" t="s">
        <v>127</v>
      </c>
      <c r="AX124" s="1" t="s">
        <v>127</v>
      </c>
      <c r="AY124" s="1" t="s">
        <v>127</v>
      </c>
      <c r="AZ124" s="1" t="s">
        <v>127</v>
      </c>
      <c r="BA124" s="1" t="s">
        <v>127</v>
      </c>
      <c r="BB124" s="1" t="s">
        <v>127</v>
      </c>
      <c r="BC124" s="1" t="s">
        <v>127</v>
      </c>
      <c r="BD124" s="1" t="s">
        <v>127</v>
      </c>
      <c r="BE124" s="1" t="s">
        <v>127</v>
      </c>
      <c r="BF124" s="1" t="s">
        <v>127</v>
      </c>
      <c r="BG124" s="1" t="s">
        <v>1867</v>
      </c>
      <c r="BH124" s="1" t="s">
        <v>127</v>
      </c>
      <c r="BI124" s="1" t="s">
        <v>127</v>
      </c>
      <c r="BJ124" s="1" t="s">
        <v>57</v>
      </c>
      <c r="BK124" s="1" t="s">
        <v>58</v>
      </c>
      <c r="BL124" s="1" t="s">
        <v>127</v>
      </c>
      <c r="BM124" s="1" t="s">
        <v>127</v>
      </c>
      <c r="BN124" s="1" t="s">
        <v>127</v>
      </c>
      <c r="BO124" s="1" t="s">
        <v>127</v>
      </c>
      <c r="BP124" s="1" t="s">
        <v>127</v>
      </c>
      <c r="BQ124" s="1" t="s">
        <v>127</v>
      </c>
      <c r="BR124" s="1" t="s">
        <v>127</v>
      </c>
      <c r="BS124" s="1" t="s">
        <v>127</v>
      </c>
      <c r="BT124" s="1" t="s">
        <v>127</v>
      </c>
      <c r="BU124" s="1" t="s">
        <v>127</v>
      </c>
      <c r="BV124" s="1" t="s">
        <v>68</v>
      </c>
      <c r="BW124" s="1" t="s">
        <v>69</v>
      </c>
      <c r="BX124" s="1" t="s">
        <v>70</v>
      </c>
      <c r="BY124" s="1" t="s">
        <v>71</v>
      </c>
      <c r="BZ124" s="1" t="s">
        <v>72</v>
      </c>
      <c r="CA124" s="1" t="s">
        <v>73</v>
      </c>
      <c r="CB124" s="1" t="s">
        <v>74</v>
      </c>
      <c r="CC124" s="1" t="s">
        <v>127</v>
      </c>
      <c r="CD124" s="1" t="s">
        <v>76</v>
      </c>
      <c r="CE124" s="1" t="s">
        <v>77</v>
      </c>
      <c r="CF124" s="1" t="s">
        <v>127</v>
      </c>
      <c r="CG124" s="1" t="s">
        <v>127</v>
      </c>
      <c r="CH124" s="1" t="s">
        <v>127</v>
      </c>
      <c r="CI124" s="1" t="s">
        <v>127</v>
      </c>
      <c r="CJ124" s="1" t="s">
        <v>127</v>
      </c>
      <c r="CK124" s="1" t="s">
        <v>127</v>
      </c>
      <c r="CL124" s="1" t="s">
        <v>127</v>
      </c>
      <c r="CM124" s="1" t="s">
        <v>127</v>
      </c>
      <c r="CN124" s="1" t="s">
        <v>1868</v>
      </c>
      <c r="CO124" s="1" t="s">
        <v>127</v>
      </c>
      <c r="CP124" s="1" t="s">
        <v>1869</v>
      </c>
      <c r="CQ124" s="1" t="s">
        <v>127</v>
      </c>
      <c r="CR124" s="1" t="s">
        <v>127</v>
      </c>
      <c r="CS124" s="1" t="s">
        <v>127</v>
      </c>
      <c r="CT124" s="1" t="s">
        <v>127</v>
      </c>
      <c r="CU124" s="1" t="s">
        <v>127</v>
      </c>
      <c r="CV124" s="1" t="s">
        <v>127</v>
      </c>
      <c r="CW124" s="1" t="s">
        <v>93</v>
      </c>
      <c r="CX124" s="1" t="s">
        <v>94</v>
      </c>
      <c r="CY124" s="1" t="s">
        <v>127</v>
      </c>
      <c r="CZ124" s="1" t="s">
        <v>96</v>
      </c>
      <c r="DA124" s="1" t="s">
        <v>127</v>
      </c>
      <c r="DB124" s="1" t="s">
        <v>127</v>
      </c>
      <c r="DC124" s="1" t="s">
        <v>127</v>
      </c>
      <c r="DD124" s="1" t="s">
        <v>99</v>
      </c>
      <c r="DE124" s="1" t="s">
        <v>100</v>
      </c>
      <c r="DF124" s="1" t="s">
        <v>101</v>
      </c>
      <c r="DG124" s="1" t="s">
        <v>102</v>
      </c>
      <c r="DH124" s="1" t="s">
        <v>103</v>
      </c>
      <c r="DI124" s="1" t="s">
        <v>127</v>
      </c>
      <c r="DJ124" s="1" t="s">
        <v>105</v>
      </c>
      <c r="DK124" s="1" t="s">
        <v>127</v>
      </c>
      <c r="DL124" s="1" t="s">
        <v>127</v>
      </c>
      <c r="DM124" s="1" t="s">
        <v>107</v>
      </c>
      <c r="DN124" s="1" t="s">
        <v>127</v>
      </c>
      <c r="DO124" s="1" t="s">
        <v>127</v>
      </c>
      <c r="DP124" s="1" t="s">
        <v>109</v>
      </c>
      <c r="DQ124" s="1" t="s">
        <v>110</v>
      </c>
      <c r="DR124" s="1" t="s">
        <v>111</v>
      </c>
      <c r="DS124" s="1" t="s">
        <v>112</v>
      </c>
      <c r="DT124" s="1" t="s">
        <v>127</v>
      </c>
      <c r="DU124" s="1" t="s">
        <v>127</v>
      </c>
      <c r="DV124" s="1" t="s">
        <v>1870</v>
      </c>
      <c r="DW124" s="1" t="s">
        <v>138</v>
      </c>
      <c r="DX124" s="1" t="s">
        <v>127</v>
      </c>
      <c r="DY124" s="1" t="s">
        <v>127</v>
      </c>
      <c r="DZ124" s="1" t="s">
        <v>1871</v>
      </c>
      <c r="EA124" s="1" t="s">
        <v>1872</v>
      </c>
      <c r="EB124" s="1" t="s">
        <v>1873</v>
      </c>
    </row>
    <row r="125" spans="1:132" x14ac:dyDescent="0.2">
      <c r="A125" s="1" t="s">
        <v>1874</v>
      </c>
      <c r="B125" s="1" t="s">
        <v>1875</v>
      </c>
      <c r="C125" s="1" t="s">
        <v>1876</v>
      </c>
      <c r="D125" s="1" t="s">
        <v>1877</v>
      </c>
      <c r="E125" s="2"/>
      <c r="F125" s="2"/>
      <c r="G125" s="1" t="s">
        <v>689</v>
      </c>
      <c r="H125" s="1" t="s">
        <v>738</v>
      </c>
      <c r="I125" s="1" t="s">
        <v>1878</v>
      </c>
      <c r="J125" s="1" t="s">
        <v>128</v>
      </c>
      <c r="K125">
        <v>1990</v>
      </c>
      <c r="L125" s="1" t="s">
        <v>1879</v>
      </c>
      <c r="M125" s="1" t="s">
        <v>12</v>
      </c>
      <c r="N125" s="1" t="s">
        <v>127</v>
      </c>
      <c r="O125" s="1" t="s">
        <v>127</v>
      </c>
      <c r="P125" s="1" t="s">
        <v>127</v>
      </c>
      <c r="Q125" s="1" t="s">
        <v>127</v>
      </c>
      <c r="R125" s="1" t="s">
        <v>127</v>
      </c>
      <c r="S125" s="1" t="s">
        <v>18</v>
      </c>
      <c r="T125" s="1" t="s">
        <v>127</v>
      </c>
      <c r="U125" s="1" t="s">
        <v>127</v>
      </c>
      <c r="V125" s="1" t="s">
        <v>127</v>
      </c>
      <c r="W125" s="1" t="s">
        <v>22</v>
      </c>
      <c r="X125" s="1" t="s">
        <v>23</v>
      </c>
      <c r="Y125" s="1" t="s">
        <v>24</v>
      </c>
      <c r="Z125" s="1" t="s">
        <v>25</v>
      </c>
      <c r="AA125" s="1" t="s">
        <v>127</v>
      </c>
      <c r="AB125" s="1" t="s">
        <v>127</v>
      </c>
      <c r="AC125" s="1" t="s">
        <v>188</v>
      </c>
      <c r="AD125" s="1" t="s">
        <v>127</v>
      </c>
      <c r="AE125" s="1" t="s">
        <v>188</v>
      </c>
      <c r="AF125" s="1" t="s">
        <v>127</v>
      </c>
      <c r="AG125" s="1" t="s">
        <v>1880</v>
      </c>
      <c r="AH125" s="1" t="s">
        <v>131</v>
      </c>
      <c r="AI125" s="1" t="s">
        <v>127</v>
      </c>
      <c r="AJ125">
        <v>30</v>
      </c>
      <c r="AK125" s="1" t="s">
        <v>1152</v>
      </c>
      <c r="AL125" s="1" t="s">
        <v>172</v>
      </c>
      <c r="AM125">
        <v>91</v>
      </c>
      <c r="AN125">
        <v>20</v>
      </c>
      <c r="AO125" s="1" t="s">
        <v>37</v>
      </c>
      <c r="AP125" s="1" t="s">
        <v>127</v>
      </c>
      <c r="AQ125" s="1" t="s">
        <v>127</v>
      </c>
      <c r="AR125"/>
      <c r="AS125">
        <v>0</v>
      </c>
      <c r="AT125" s="1" t="s">
        <v>127</v>
      </c>
      <c r="AU125" s="1" t="s">
        <v>127</v>
      </c>
      <c r="AV125" s="1" t="s">
        <v>127</v>
      </c>
      <c r="AW125" s="1" t="s">
        <v>127</v>
      </c>
      <c r="AX125" s="1" t="s">
        <v>46</v>
      </c>
      <c r="AY125" s="1" t="s">
        <v>127</v>
      </c>
      <c r="AZ125" s="1" t="s">
        <v>127</v>
      </c>
      <c r="BA125" s="1" t="s">
        <v>127</v>
      </c>
      <c r="BB125" s="1" t="s">
        <v>127</v>
      </c>
      <c r="BC125" s="1" t="s">
        <v>51</v>
      </c>
      <c r="BD125" s="1" t="s">
        <v>127</v>
      </c>
      <c r="BE125" s="1" t="s">
        <v>53</v>
      </c>
      <c r="BF125" s="1" t="s">
        <v>127</v>
      </c>
      <c r="BG125" s="1" t="s">
        <v>127</v>
      </c>
      <c r="BH125" s="1" t="s">
        <v>127</v>
      </c>
      <c r="BI125" s="1" t="s">
        <v>56</v>
      </c>
      <c r="BJ125" s="1" t="s">
        <v>57</v>
      </c>
      <c r="BK125" s="1" t="s">
        <v>127</v>
      </c>
      <c r="BL125" s="1" t="s">
        <v>59</v>
      </c>
      <c r="BM125" s="1" t="s">
        <v>127</v>
      </c>
      <c r="BN125" s="1" t="s">
        <v>127</v>
      </c>
      <c r="BO125" s="1" t="s">
        <v>127</v>
      </c>
      <c r="BP125" s="1" t="s">
        <v>127</v>
      </c>
      <c r="BQ125" s="1" t="s">
        <v>64</v>
      </c>
      <c r="BR125" s="1" t="s">
        <v>127</v>
      </c>
      <c r="BS125" s="1" t="s">
        <v>127</v>
      </c>
      <c r="BT125" s="1" t="s">
        <v>127</v>
      </c>
      <c r="BU125" s="1" t="s">
        <v>127</v>
      </c>
      <c r="BV125" s="1" t="s">
        <v>127</v>
      </c>
      <c r="BW125" s="1" t="s">
        <v>69</v>
      </c>
      <c r="BX125" s="1" t="s">
        <v>70</v>
      </c>
      <c r="BY125" s="1" t="s">
        <v>71</v>
      </c>
      <c r="BZ125" s="1" t="s">
        <v>72</v>
      </c>
      <c r="CA125" s="1" t="s">
        <v>73</v>
      </c>
      <c r="CB125" s="1" t="s">
        <v>74</v>
      </c>
      <c r="CC125" s="1" t="s">
        <v>127</v>
      </c>
      <c r="CD125" s="1" t="s">
        <v>76</v>
      </c>
      <c r="CE125" s="1" t="s">
        <v>77</v>
      </c>
      <c r="CF125" s="1" t="s">
        <v>127</v>
      </c>
      <c r="CG125" s="1" t="s">
        <v>127</v>
      </c>
      <c r="CH125" s="1" t="s">
        <v>127</v>
      </c>
      <c r="CI125" s="1" t="s">
        <v>127</v>
      </c>
      <c r="CJ125" s="1" t="s">
        <v>81</v>
      </c>
      <c r="CK125" s="1" t="s">
        <v>127</v>
      </c>
      <c r="CL125" s="1" t="s">
        <v>83</v>
      </c>
      <c r="CM125" s="1" t="s">
        <v>84</v>
      </c>
      <c r="CN125" s="1" t="s">
        <v>127</v>
      </c>
      <c r="CO125" s="1" t="s">
        <v>1881</v>
      </c>
      <c r="CP125" s="1" t="s">
        <v>1882</v>
      </c>
      <c r="CQ125" s="1" t="s">
        <v>87</v>
      </c>
      <c r="CR125" s="1" t="s">
        <v>88</v>
      </c>
      <c r="CS125" s="1" t="s">
        <v>127</v>
      </c>
      <c r="CT125" s="1" t="s">
        <v>127</v>
      </c>
      <c r="CU125" s="1" t="s">
        <v>127</v>
      </c>
      <c r="CV125" s="1" t="s">
        <v>127</v>
      </c>
      <c r="CW125" s="1" t="s">
        <v>127</v>
      </c>
      <c r="CX125" s="1" t="s">
        <v>127</v>
      </c>
      <c r="CY125" s="1" t="s">
        <v>127</v>
      </c>
      <c r="CZ125" s="1" t="s">
        <v>127</v>
      </c>
      <c r="DA125" s="1" t="s">
        <v>127</v>
      </c>
      <c r="DB125" s="1" t="s">
        <v>127</v>
      </c>
      <c r="DC125" s="1" t="s">
        <v>98</v>
      </c>
      <c r="DD125" s="1" t="s">
        <v>99</v>
      </c>
      <c r="DE125" s="1" t="s">
        <v>100</v>
      </c>
      <c r="DF125" s="1" t="s">
        <v>101</v>
      </c>
      <c r="DG125" s="1" t="s">
        <v>102</v>
      </c>
      <c r="DH125" s="1" t="s">
        <v>103</v>
      </c>
      <c r="DI125" s="1" t="s">
        <v>104</v>
      </c>
      <c r="DJ125" s="1" t="s">
        <v>105</v>
      </c>
      <c r="DK125" s="1" t="s">
        <v>127</v>
      </c>
      <c r="DL125" s="1" t="s">
        <v>127</v>
      </c>
      <c r="DM125" s="1" t="s">
        <v>107</v>
      </c>
      <c r="DN125" s="1" t="s">
        <v>127</v>
      </c>
      <c r="DO125" s="1" t="s">
        <v>108</v>
      </c>
      <c r="DP125" s="1" t="s">
        <v>127</v>
      </c>
      <c r="DQ125" s="1" t="s">
        <v>127</v>
      </c>
      <c r="DR125" s="1" t="s">
        <v>127</v>
      </c>
      <c r="DS125" s="1" t="s">
        <v>127</v>
      </c>
      <c r="DT125" s="1" t="s">
        <v>127</v>
      </c>
      <c r="DU125" s="1" t="s">
        <v>127</v>
      </c>
      <c r="DV125" s="1" t="s">
        <v>127</v>
      </c>
      <c r="DW125" s="1" t="s">
        <v>1883</v>
      </c>
      <c r="DX125" s="1" t="s">
        <v>1884</v>
      </c>
      <c r="DY125" s="1" t="s">
        <v>127</v>
      </c>
      <c r="DZ125" s="1" t="s">
        <v>1885</v>
      </c>
      <c r="EA125" s="1" t="s">
        <v>1886</v>
      </c>
      <c r="EB125" s="1" t="s">
        <v>1887</v>
      </c>
    </row>
    <row r="126" spans="1:132" x14ac:dyDescent="0.2">
      <c r="A126" s="1" t="s">
        <v>1888</v>
      </c>
      <c r="B126" s="1" t="s">
        <v>1889</v>
      </c>
      <c r="C126" s="1" t="s">
        <v>1890</v>
      </c>
      <c r="D126" s="1" t="s">
        <v>1891</v>
      </c>
      <c r="E126" s="2"/>
      <c r="F126" s="2"/>
      <c r="G126" s="1" t="s">
        <v>286</v>
      </c>
      <c r="H126" s="1" t="s">
        <v>287</v>
      </c>
      <c r="I126" s="1" t="s">
        <v>1892</v>
      </c>
      <c r="J126" s="1" t="s">
        <v>150</v>
      </c>
      <c r="K126">
        <v>2006</v>
      </c>
      <c r="L126" s="1" t="s">
        <v>1893</v>
      </c>
      <c r="M126" s="1" t="s">
        <v>12</v>
      </c>
      <c r="N126" s="1" t="s">
        <v>127</v>
      </c>
      <c r="O126" s="1" t="s">
        <v>127</v>
      </c>
      <c r="P126" s="1" t="s">
        <v>127</v>
      </c>
      <c r="Q126" s="1" t="s">
        <v>127</v>
      </c>
      <c r="R126" s="1" t="s">
        <v>127</v>
      </c>
      <c r="S126" s="1" t="s">
        <v>18</v>
      </c>
      <c r="T126" s="1" t="s">
        <v>127</v>
      </c>
      <c r="U126" s="1" t="s">
        <v>127</v>
      </c>
      <c r="V126" s="1" t="s">
        <v>21</v>
      </c>
      <c r="W126" s="1" t="s">
        <v>127</v>
      </c>
      <c r="X126" s="1" t="s">
        <v>127</v>
      </c>
      <c r="Y126" s="1" t="s">
        <v>127</v>
      </c>
      <c r="Z126" s="1" t="s">
        <v>127</v>
      </c>
      <c r="AA126" s="1" t="s">
        <v>127</v>
      </c>
      <c r="AB126" s="1" t="s">
        <v>127</v>
      </c>
      <c r="AC126" s="1" t="s">
        <v>256</v>
      </c>
      <c r="AD126" s="1" t="s">
        <v>127</v>
      </c>
      <c r="AE126" s="1" t="s">
        <v>256</v>
      </c>
      <c r="AF126" s="1" t="s">
        <v>127</v>
      </c>
      <c r="AG126" s="1" t="s">
        <v>1894</v>
      </c>
      <c r="AH126" s="1" t="s">
        <v>203</v>
      </c>
      <c r="AI126" s="1" t="s">
        <v>127</v>
      </c>
      <c r="AJ126">
        <v>30</v>
      </c>
      <c r="AK126" s="1" t="s">
        <v>1895</v>
      </c>
      <c r="AL126" s="1" t="s">
        <v>133</v>
      </c>
      <c r="AM126">
        <v>0</v>
      </c>
      <c r="AN126">
        <v>6</v>
      </c>
      <c r="AO126" s="1" t="s">
        <v>127</v>
      </c>
      <c r="AP126" s="1" t="s">
        <v>127</v>
      </c>
      <c r="AQ126" s="1" t="s">
        <v>39</v>
      </c>
      <c r="AR126">
        <v>0</v>
      </c>
      <c r="AS126">
        <v>10</v>
      </c>
      <c r="AT126" s="1" t="s">
        <v>127</v>
      </c>
      <c r="AU126" s="1" t="s">
        <v>127</v>
      </c>
      <c r="AV126" s="1" t="s">
        <v>127</v>
      </c>
      <c r="AW126" s="1" t="s">
        <v>127</v>
      </c>
      <c r="AX126" s="1" t="s">
        <v>127</v>
      </c>
      <c r="AY126" s="1" t="s">
        <v>127</v>
      </c>
      <c r="AZ126" s="1" t="s">
        <v>127</v>
      </c>
      <c r="BA126" s="1" t="s">
        <v>127</v>
      </c>
      <c r="BB126" s="1" t="s">
        <v>127</v>
      </c>
      <c r="BC126" s="1" t="s">
        <v>127</v>
      </c>
      <c r="BD126" s="1" t="s">
        <v>127</v>
      </c>
      <c r="BE126" s="1" t="s">
        <v>127</v>
      </c>
      <c r="BF126" s="1" t="s">
        <v>54</v>
      </c>
      <c r="BG126" s="1" t="s">
        <v>127</v>
      </c>
      <c r="BH126" s="1" t="s">
        <v>55</v>
      </c>
      <c r="BI126" s="1" t="s">
        <v>127</v>
      </c>
      <c r="BJ126" s="1" t="s">
        <v>57</v>
      </c>
      <c r="BK126" s="1" t="s">
        <v>58</v>
      </c>
      <c r="BL126" s="1" t="s">
        <v>127</v>
      </c>
      <c r="BM126" s="1" t="s">
        <v>127</v>
      </c>
      <c r="BN126" s="1" t="s">
        <v>127</v>
      </c>
      <c r="BO126" s="1" t="s">
        <v>127</v>
      </c>
      <c r="BP126" s="1" t="s">
        <v>127</v>
      </c>
      <c r="BQ126" s="1" t="s">
        <v>64</v>
      </c>
      <c r="BR126" s="1" t="s">
        <v>127</v>
      </c>
      <c r="BS126" s="1" t="s">
        <v>127</v>
      </c>
      <c r="BT126" s="1" t="s">
        <v>67</v>
      </c>
      <c r="BU126" s="1" t="s">
        <v>127</v>
      </c>
      <c r="BV126" s="1" t="s">
        <v>68</v>
      </c>
      <c r="BW126" s="1" t="s">
        <v>127</v>
      </c>
      <c r="BX126" s="1" t="s">
        <v>127</v>
      </c>
      <c r="BY126" s="1" t="s">
        <v>71</v>
      </c>
      <c r="BZ126" s="1" t="s">
        <v>127</v>
      </c>
      <c r="CA126" s="1" t="s">
        <v>127</v>
      </c>
      <c r="CB126" s="1" t="s">
        <v>74</v>
      </c>
      <c r="CC126" s="1" t="s">
        <v>127</v>
      </c>
      <c r="CD126" s="1" t="s">
        <v>127</v>
      </c>
      <c r="CE126" s="1" t="s">
        <v>127</v>
      </c>
      <c r="CF126" s="1" t="s">
        <v>127</v>
      </c>
      <c r="CG126" s="1" t="s">
        <v>78</v>
      </c>
      <c r="CH126" s="1" t="s">
        <v>79</v>
      </c>
      <c r="CI126" s="1" t="s">
        <v>127</v>
      </c>
      <c r="CJ126" s="1" t="s">
        <v>127</v>
      </c>
      <c r="CK126" s="1" t="s">
        <v>82</v>
      </c>
      <c r="CL126" s="1" t="s">
        <v>127</v>
      </c>
      <c r="CM126" s="1" t="s">
        <v>127</v>
      </c>
      <c r="CN126" s="1" t="s">
        <v>127</v>
      </c>
      <c r="CO126" s="1" t="s">
        <v>1896</v>
      </c>
      <c r="CP126" s="1" t="s">
        <v>1897</v>
      </c>
      <c r="CQ126" s="1" t="s">
        <v>127</v>
      </c>
      <c r="CR126" s="1" t="s">
        <v>127</v>
      </c>
      <c r="CS126" s="1" t="s">
        <v>89</v>
      </c>
      <c r="CT126" s="1" t="s">
        <v>127</v>
      </c>
      <c r="CU126" s="1" t="s">
        <v>127</v>
      </c>
      <c r="CV126" s="1" t="s">
        <v>127</v>
      </c>
      <c r="CW126" s="1" t="s">
        <v>127</v>
      </c>
      <c r="CX126" s="1" t="s">
        <v>127</v>
      </c>
      <c r="CY126" s="1" t="s">
        <v>127</v>
      </c>
      <c r="CZ126" s="1" t="s">
        <v>127</v>
      </c>
      <c r="DA126" s="1" t="s">
        <v>127</v>
      </c>
      <c r="DB126" s="1" t="s">
        <v>127</v>
      </c>
      <c r="DC126" s="1" t="s">
        <v>127</v>
      </c>
      <c r="DD126" s="1" t="s">
        <v>99</v>
      </c>
      <c r="DE126" s="1" t="s">
        <v>127</v>
      </c>
      <c r="DF126" s="1" t="s">
        <v>101</v>
      </c>
      <c r="DG126" s="1" t="s">
        <v>127</v>
      </c>
      <c r="DH126" s="1" t="s">
        <v>103</v>
      </c>
      <c r="DI126" s="1" t="s">
        <v>127</v>
      </c>
      <c r="DJ126" s="1" t="s">
        <v>105</v>
      </c>
      <c r="DK126" s="1" t="s">
        <v>127</v>
      </c>
      <c r="DL126" s="1" t="s">
        <v>127</v>
      </c>
      <c r="DM126" s="1" t="s">
        <v>107</v>
      </c>
      <c r="DN126" s="1" t="s">
        <v>127</v>
      </c>
      <c r="DO126" s="1" t="s">
        <v>127</v>
      </c>
      <c r="DP126" s="1" t="s">
        <v>127</v>
      </c>
      <c r="DQ126" s="1" t="s">
        <v>127</v>
      </c>
      <c r="DR126" s="1" t="s">
        <v>127</v>
      </c>
      <c r="DS126" s="1" t="s">
        <v>112</v>
      </c>
      <c r="DT126" s="1" t="s">
        <v>127</v>
      </c>
      <c r="DU126" s="1" t="s">
        <v>127</v>
      </c>
      <c r="DV126" s="1" t="s">
        <v>1898</v>
      </c>
      <c r="DW126" s="1" t="s">
        <v>1236</v>
      </c>
      <c r="DX126" s="1" t="s">
        <v>1899</v>
      </c>
      <c r="DY126" s="1" t="s">
        <v>127</v>
      </c>
      <c r="DZ126" s="1" t="s">
        <v>1900</v>
      </c>
      <c r="EA126" s="1" t="s">
        <v>1901</v>
      </c>
      <c r="EB126" s="1" t="s">
        <v>1902</v>
      </c>
    </row>
    <row r="127" spans="1:132" x14ac:dyDescent="0.2">
      <c r="A127" s="1" t="s">
        <v>1903</v>
      </c>
      <c r="B127" s="1" t="s">
        <v>1904</v>
      </c>
      <c r="C127" s="1" t="s">
        <v>1905</v>
      </c>
      <c r="D127" s="1" t="s">
        <v>1906</v>
      </c>
      <c r="E127" s="2"/>
      <c r="F127" s="2"/>
      <c r="G127" s="1" t="s">
        <v>185</v>
      </c>
      <c r="H127" s="1" t="s">
        <v>186</v>
      </c>
      <c r="I127" s="1" t="s">
        <v>127</v>
      </c>
      <c r="J127" s="1" t="s">
        <v>128</v>
      </c>
      <c r="K127">
        <v>2014</v>
      </c>
      <c r="L127" s="1" t="s">
        <v>1907</v>
      </c>
      <c r="M127" s="1" t="s">
        <v>127</v>
      </c>
      <c r="N127" s="1" t="s">
        <v>127</v>
      </c>
      <c r="O127" s="1" t="s">
        <v>127</v>
      </c>
      <c r="P127" s="1" t="s">
        <v>15</v>
      </c>
      <c r="Q127" s="1" t="s">
        <v>127</v>
      </c>
      <c r="R127" s="1" t="s">
        <v>127</v>
      </c>
      <c r="S127" s="1" t="s">
        <v>127</v>
      </c>
      <c r="T127" s="1" t="s">
        <v>127</v>
      </c>
      <c r="U127" s="1" t="s">
        <v>127</v>
      </c>
      <c r="V127" s="1" t="s">
        <v>127</v>
      </c>
      <c r="W127" s="1" t="s">
        <v>127</v>
      </c>
      <c r="X127" s="1" t="s">
        <v>23</v>
      </c>
      <c r="Y127" s="1" t="s">
        <v>24</v>
      </c>
      <c r="Z127" s="1" t="s">
        <v>127</v>
      </c>
      <c r="AA127" s="1" t="s">
        <v>127</v>
      </c>
      <c r="AB127" s="1" t="s">
        <v>127</v>
      </c>
      <c r="AC127" s="1" t="s">
        <v>272</v>
      </c>
      <c r="AD127" s="1" t="s">
        <v>127</v>
      </c>
      <c r="AE127" s="1" t="s">
        <v>289</v>
      </c>
      <c r="AF127" s="1" t="s">
        <v>127</v>
      </c>
      <c r="AG127" s="1" t="s">
        <v>127</v>
      </c>
      <c r="AH127" s="1" t="s">
        <v>127</v>
      </c>
      <c r="AI127" s="1" t="s">
        <v>127</v>
      </c>
      <c r="AJ127"/>
      <c r="AK127" s="1" t="s">
        <v>127</v>
      </c>
      <c r="AL127" s="1" t="s">
        <v>127</v>
      </c>
      <c r="AM127">
        <v>32</v>
      </c>
      <c r="AN127">
        <v>12</v>
      </c>
      <c r="AO127" s="1" t="s">
        <v>127</v>
      </c>
      <c r="AP127" s="1" t="s">
        <v>38</v>
      </c>
      <c r="AQ127" s="1" t="s">
        <v>127</v>
      </c>
      <c r="AR127">
        <v>8</v>
      </c>
      <c r="AS127">
        <v>12</v>
      </c>
      <c r="AT127" s="1" t="s">
        <v>127</v>
      </c>
      <c r="AU127" s="1" t="s">
        <v>127</v>
      </c>
      <c r="AV127" s="1" t="s">
        <v>44</v>
      </c>
      <c r="AW127" s="1" t="s">
        <v>127</v>
      </c>
      <c r="AX127" s="1" t="s">
        <v>127</v>
      </c>
      <c r="AY127" s="1" t="s">
        <v>127</v>
      </c>
      <c r="AZ127" s="1" t="s">
        <v>127</v>
      </c>
      <c r="BA127" s="1" t="s">
        <v>127</v>
      </c>
      <c r="BB127" s="1" t="s">
        <v>127</v>
      </c>
      <c r="BC127" s="1" t="s">
        <v>51</v>
      </c>
      <c r="BD127" s="1" t="s">
        <v>52</v>
      </c>
      <c r="BE127" s="1" t="s">
        <v>127</v>
      </c>
      <c r="BF127" s="1" t="s">
        <v>127</v>
      </c>
      <c r="BG127" s="1" t="s">
        <v>127</v>
      </c>
      <c r="BH127" s="1" t="s">
        <v>127</v>
      </c>
      <c r="BI127" s="1" t="s">
        <v>127</v>
      </c>
      <c r="BJ127" s="1" t="s">
        <v>127</v>
      </c>
      <c r="BK127" s="1" t="s">
        <v>58</v>
      </c>
      <c r="BL127" s="1" t="s">
        <v>127</v>
      </c>
      <c r="BM127" s="1" t="s">
        <v>127</v>
      </c>
      <c r="BN127" s="1" t="s">
        <v>127</v>
      </c>
      <c r="BO127" s="1" t="s">
        <v>127</v>
      </c>
      <c r="BP127" s="1" t="s">
        <v>127</v>
      </c>
      <c r="BQ127" s="1" t="s">
        <v>64</v>
      </c>
      <c r="BR127" s="1" t="s">
        <v>127</v>
      </c>
      <c r="BS127" s="1" t="s">
        <v>66</v>
      </c>
      <c r="BT127" s="1" t="s">
        <v>127</v>
      </c>
      <c r="BU127" s="1" t="s">
        <v>127</v>
      </c>
      <c r="BV127" s="1" t="s">
        <v>127</v>
      </c>
      <c r="BW127" s="1" t="s">
        <v>69</v>
      </c>
      <c r="BX127" s="1" t="s">
        <v>127</v>
      </c>
      <c r="BY127" s="1" t="s">
        <v>127</v>
      </c>
      <c r="BZ127" s="1" t="s">
        <v>127</v>
      </c>
      <c r="CA127" s="1" t="s">
        <v>127</v>
      </c>
      <c r="CB127" s="1" t="s">
        <v>127</v>
      </c>
      <c r="CC127" s="1" t="s">
        <v>127</v>
      </c>
      <c r="CD127" s="1" t="s">
        <v>127</v>
      </c>
      <c r="CE127" s="1" t="s">
        <v>127</v>
      </c>
      <c r="CF127" s="1" t="s">
        <v>127</v>
      </c>
      <c r="CG127" s="1" t="s">
        <v>127</v>
      </c>
      <c r="CH127" s="1" t="s">
        <v>127</v>
      </c>
      <c r="CI127" s="1" t="s">
        <v>80</v>
      </c>
      <c r="CJ127" s="1" t="s">
        <v>127</v>
      </c>
      <c r="CK127" s="1" t="s">
        <v>127</v>
      </c>
      <c r="CL127" s="1" t="s">
        <v>127</v>
      </c>
      <c r="CM127" s="1" t="s">
        <v>127</v>
      </c>
      <c r="CN127" s="1" t="s">
        <v>127</v>
      </c>
      <c r="CO127" s="1" t="s">
        <v>1907</v>
      </c>
      <c r="CP127" s="1" t="s">
        <v>127</v>
      </c>
      <c r="CQ127" s="1" t="s">
        <v>127</v>
      </c>
      <c r="CR127" s="1" t="s">
        <v>127</v>
      </c>
      <c r="CS127" s="1" t="s">
        <v>127</v>
      </c>
      <c r="CT127" s="1" t="s">
        <v>127</v>
      </c>
      <c r="CU127" s="1" t="s">
        <v>127</v>
      </c>
      <c r="CV127" s="1" t="s">
        <v>127</v>
      </c>
      <c r="CW127" s="1" t="s">
        <v>127</v>
      </c>
      <c r="CX127" s="1" t="s">
        <v>94</v>
      </c>
      <c r="CY127" s="1" t="s">
        <v>127</v>
      </c>
      <c r="CZ127" s="1" t="s">
        <v>127</v>
      </c>
      <c r="DA127" s="1" t="s">
        <v>127</v>
      </c>
      <c r="DB127" s="1" t="s">
        <v>127</v>
      </c>
      <c r="DC127" s="1" t="s">
        <v>98</v>
      </c>
      <c r="DD127" s="1" t="s">
        <v>99</v>
      </c>
      <c r="DE127" s="1" t="s">
        <v>100</v>
      </c>
      <c r="DF127" s="1" t="s">
        <v>101</v>
      </c>
      <c r="DG127" s="1" t="s">
        <v>127</v>
      </c>
      <c r="DH127" s="1" t="s">
        <v>103</v>
      </c>
      <c r="DI127" s="1" t="s">
        <v>104</v>
      </c>
      <c r="DJ127" s="1" t="s">
        <v>127</v>
      </c>
      <c r="DK127" s="1" t="s">
        <v>127</v>
      </c>
      <c r="DL127" s="1" t="s">
        <v>127</v>
      </c>
      <c r="DM127" s="1" t="s">
        <v>127</v>
      </c>
      <c r="DN127" s="1" t="s">
        <v>127</v>
      </c>
      <c r="DO127" s="1" t="s">
        <v>127</v>
      </c>
      <c r="DP127" s="1" t="s">
        <v>109</v>
      </c>
      <c r="DQ127" s="1" t="s">
        <v>127</v>
      </c>
      <c r="DR127" s="1" t="s">
        <v>127</v>
      </c>
      <c r="DS127" s="1" t="s">
        <v>127</v>
      </c>
      <c r="DT127" s="1" t="s">
        <v>127</v>
      </c>
      <c r="DU127" s="1" t="s">
        <v>127</v>
      </c>
      <c r="DV127" s="1" t="s">
        <v>1908</v>
      </c>
      <c r="DW127" s="1" t="s">
        <v>127</v>
      </c>
      <c r="DX127" s="1" t="s">
        <v>127</v>
      </c>
      <c r="DY127" s="1" t="s">
        <v>127</v>
      </c>
      <c r="DZ127" s="1" t="s">
        <v>1909</v>
      </c>
      <c r="EA127" s="1" t="s">
        <v>1910</v>
      </c>
      <c r="EB127" s="1" t="s">
        <v>1911</v>
      </c>
    </row>
    <row r="128" spans="1:132" x14ac:dyDescent="0.2">
      <c r="A128" s="1" t="s">
        <v>1912</v>
      </c>
      <c r="B128" s="1" t="s">
        <v>1913</v>
      </c>
      <c r="C128" s="1" t="s">
        <v>1914</v>
      </c>
      <c r="D128" s="1" t="s">
        <v>1915</v>
      </c>
      <c r="E128" s="2"/>
      <c r="F128" s="2"/>
      <c r="G128" s="1" t="s">
        <v>185</v>
      </c>
      <c r="H128" s="1" t="s">
        <v>186</v>
      </c>
      <c r="I128" s="1" t="s">
        <v>1916</v>
      </c>
      <c r="J128" s="1" t="s">
        <v>187</v>
      </c>
      <c r="K128">
        <v>2014</v>
      </c>
      <c r="L128" s="1" t="s">
        <v>1917</v>
      </c>
      <c r="M128" s="1" t="s">
        <v>127</v>
      </c>
      <c r="N128" s="1" t="s">
        <v>13</v>
      </c>
      <c r="O128" s="1" t="s">
        <v>127</v>
      </c>
      <c r="P128" s="1" t="s">
        <v>127</v>
      </c>
      <c r="Q128" s="1" t="s">
        <v>127</v>
      </c>
      <c r="R128" s="1" t="s">
        <v>127</v>
      </c>
      <c r="S128" s="1" t="s">
        <v>127</v>
      </c>
      <c r="T128" s="1" t="s">
        <v>127</v>
      </c>
      <c r="U128" s="1" t="s">
        <v>127</v>
      </c>
      <c r="V128" s="1" t="s">
        <v>127</v>
      </c>
      <c r="W128" s="1" t="s">
        <v>22</v>
      </c>
      <c r="X128" s="1" t="s">
        <v>127</v>
      </c>
      <c r="Y128" s="1" t="s">
        <v>127</v>
      </c>
      <c r="Z128" s="1" t="s">
        <v>127</v>
      </c>
      <c r="AA128" s="1" t="s">
        <v>127</v>
      </c>
      <c r="AB128" s="1" t="s">
        <v>127</v>
      </c>
      <c r="AC128" s="1" t="s">
        <v>272</v>
      </c>
      <c r="AD128" s="1" t="s">
        <v>127</v>
      </c>
      <c r="AE128" s="1" t="s">
        <v>272</v>
      </c>
      <c r="AF128" s="1" t="s">
        <v>127</v>
      </c>
      <c r="AG128" s="1" t="s">
        <v>1918</v>
      </c>
      <c r="AH128" s="1" t="s">
        <v>131</v>
      </c>
      <c r="AI128" s="1" t="s">
        <v>127</v>
      </c>
      <c r="AJ128"/>
      <c r="AK128" s="1" t="s">
        <v>1919</v>
      </c>
      <c r="AL128" s="1" t="s">
        <v>133</v>
      </c>
      <c r="AM128">
        <v>4</v>
      </c>
      <c r="AN128"/>
      <c r="AO128" s="1" t="s">
        <v>127</v>
      </c>
      <c r="AP128" s="1" t="s">
        <v>127</v>
      </c>
      <c r="AQ128" s="1" t="s">
        <v>39</v>
      </c>
      <c r="AR128">
        <v>4</v>
      </c>
      <c r="AS128">
        <v>4</v>
      </c>
      <c r="AT128" s="1" t="s">
        <v>127</v>
      </c>
      <c r="AU128" s="1" t="s">
        <v>127</v>
      </c>
      <c r="AV128" s="1" t="s">
        <v>127</v>
      </c>
      <c r="AW128" s="1" t="s">
        <v>127</v>
      </c>
      <c r="AX128" s="1" t="s">
        <v>127</v>
      </c>
      <c r="AY128" s="1" t="s">
        <v>127</v>
      </c>
      <c r="AZ128" s="1" t="s">
        <v>127</v>
      </c>
      <c r="BA128" s="1" t="s">
        <v>127</v>
      </c>
      <c r="BB128" s="1" t="s">
        <v>127</v>
      </c>
      <c r="BC128" s="1" t="s">
        <v>127</v>
      </c>
      <c r="BD128" s="1" t="s">
        <v>127</v>
      </c>
      <c r="BE128" s="1" t="s">
        <v>127</v>
      </c>
      <c r="BF128" s="1" t="s">
        <v>54</v>
      </c>
      <c r="BG128" s="1" t="s">
        <v>127</v>
      </c>
      <c r="BH128" s="1" t="s">
        <v>55</v>
      </c>
      <c r="BI128" s="1" t="s">
        <v>56</v>
      </c>
      <c r="BJ128" s="1" t="s">
        <v>127</v>
      </c>
      <c r="BK128" s="1" t="s">
        <v>58</v>
      </c>
      <c r="BL128" s="1" t="s">
        <v>127</v>
      </c>
      <c r="BM128" s="1" t="s">
        <v>127</v>
      </c>
      <c r="BN128" s="1" t="s">
        <v>127</v>
      </c>
      <c r="BO128" s="1" t="s">
        <v>62</v>
      </c>
      <c r="BP128" s="1" t="s">
        <v>127</v>
      </c>
      <c r="BQ128" s="1" t="s">
        <v>64</v>
      </c>
      <c r="BR128" s="1" t="s">
        <v>65</v>
      </c>
      <c r="BS128" s="1" t="s">
        <v>66</v>
      </c>
      <c r="BT128" s="1" t="s">
        <v>127</v>
      </c>
      <c r="BU128" s="1" t="s">
        <v>127</v>
      </c>
      <c r="BV128" s="1" t="s">
        <v>127</v>
      </c>
      <c r="BW128" s="1" t="s">
        <v>127</v>
      </c>
      <c r="BX128" s="1" t="s">
        <v>127</v>
      </c>
      <c r="BY128" s="1" t="s">
        <v>127</v>
      </c>
      <c r="BZ128" s="1" t="s">
        <v>127</v>
      </c>
      <c r="CA128" s="1" t="s">
        <v>127</v>
      </c>
      <c r="CB128" s="1" t="s">
        <v>127</v>
      </c>
      <c r="CC128" s="1" t="s">
        <v>127</v>
      </c>
      <c r="CD128" s="1" t="s">
        <v>127</v>
      </c>
      <c r="CE128" s="1" t="s">
        <v>127</v>
      </c>
      <c r="CF128" s="1" t="s">
        <v>127</v>
      </c>
      <c r="CG128" s="1" t="s">
        <v>78</v>
      </c>
      <c r="CH128" s="1" t="s">
        <v>79</v>
      </c>
      <c r="CI128" s="1" t="s">
        <v>80</v>
      </c>
      <c r="CJ128" s="1" t="s">
        <v>127</v>
      </c>
      <c r="CK128" s="1" t="s">
        <v>82</v>
      </c>
      <c r="CL128" s="1" t="s">
        <v>127</v>
      </c>
      <c r="CM128" s="1" t="s">
        <v>127</v>
      </c>
      <c r="CN128" s="1" t="s">
        <v>127</v>
      </c>
      <c r="CO128" s="1" t="s">
        <v>1920</v>
      </c>
      <c r="CP128" s="1" t="s">
        <v>1921</v>
      </c>
      <c r="CQ128" s="1" t="s">
        <v>127</v>
      </c>
      <c r="CR128" s="1" t="s">
        <v>127</v>
      </c>
      <c r="CS128" s="1" t="s">
        <v>89</v>
      </c>
      <c r="CT128" s="1" t="s">
        <v>127</v>
      </c>
      <c r="CU128" s="1" t="s">
        <v>127</v>
      </c>
      <c r="CV128" s="1" t="s">
        <v>92</v>
      </c>
      <c r="CW128" s="1" t="s">
        <v>93</v>
      </c>
      <c r="CX128" s="1" t="s">
        <v>127</v>
      </c>
      <c r="CY128" s="1" t="s">
        <v>127</v>
      </c>
      <c r="CZ128" s="1" t="s">
        <v>127</v>
      </c>
      <c r="DA128" s="1" t="s">
        <v>127</v>
      </c>
      <c r="DB128" s="1" t="s">
        <v>127</v>
      </c>
      <c r="DC128" s="1" t="s">
        <v>98</v>
      </c>
      <c r="DD128" s="1" t="s">
        <v>127</v>
      </c>
      <c r="DE128" s="1" t="s">
        <v>127</v>
      </c>
      <c r="DF128" s="1" t="s">
        <v>101</v>
      </c>
      <c r="DG128" s="1" t="s">
        <v>127</v>
      </c>
      <c r="DH128" s="1" t="s">
        <v>103</v>
      </c>
      <c r="DI128" s="1" t="s">
        <v>127</v>
      </c>
      <c r="DJ128" s="1" t="s">
        <v>127</v>
      </c>
      <c r="DK128" s="1" t="s">
        <v>127</v>
      </c>
      <c r="DL128" s="1" t="s">
        <v>127</v>
      </c>
      <c r="DM128" s="1" t="s">
        <v>107</v>
      </c>
      <c r="DN128" s="1" t="s">
        <v>127</v>
      </c>
      <c r="DO128" s="1" t="s">
        <v>127</v>
      </c>
      <c r="DP128" s="1" t="s">
        <v>109</v>
      </c>
      <c r="DQ128" s="1" t="s">
        <v>127</v>
      </c>
      <c r="DR128" s="1" t="s">
        <v>111</v>
      </c>
      <c r="DS128" s="1" t="s">
        <v>112</v>
      </c>
      <c r="DT128" s="1" t="s">
        <v>127</v>
      </c>
      <c r="DU128" s="1" t="s">
        <v>127</v>
      </c>
      <c r="DV128" s="1" t="s">
        <v>1922</v>
      </c>
      <c r="DW128" s="1" t="s">
        <v>1923</v>
      </c>
      <c r="DX128" s="1" t="s">
        <v>1924</v>
      </c>
      <c r="DY128" s="1" t="s">
        <v>1925</v>
      </c>
      <c r="DZ128" s="1" t="s">
        <v>1926</v>
      </c>
      <c r="EA128" s="1" t="s">
        <v>1927</v>
      </c>
      <c r="EB128" s="1" t="s">
        <v>1928</v>
      </c>
    </row>
    <row r="129" spans="1:132" x14ac:dyDescent="0.2">
      <c r="A129" s="1" t="s">
        <v>1929</v>
      </c>
      <c r="B129" s="1" t="s">
        <v>1930</v>
      </c>
      <c r="C129" s="1" t="s">
        <v>1931</v>
      </c>
      <c r="D129" s="1" t="s">
        <v>1932</v>
      </c>
      <c r="E129" s="2"/>
      <c r="F129" s="2"/>
      <c r="G129" s="1" t="s">
        <v>185</v>
      </c>
      <c r="H129" s="1" t="s">
        <v>1933</v>
      </c>
      <c r="I129" s="1" t="s">
        <v>127</v>
      </c>
      <c r="J129" s="1" t="s">
        <v>150</v>
      </c>
      <c r="K129">
        <v>2013</v>
      </c>
      <c r="L129" s="1" t="s">
        <v>1934</v>
      </c>
      <c r="M129" s="1" t="s">
        <v>127</v>
      </c>
      <c r="N129" s="1" t="s">
        <v>127</v>
      </c>
      <c r="O129" s="1" t="s">
        <v>127</v>
      </c>
      <c r="P129" s="1" t="s">
        <v>127</v>
      </c>
      <c r="Q129" s="1" t="s">
        <v>127</v>
      </c>
      <c r="R129" s="1" t="s">
        <v>127</v>
      </c>
      <c r="S129" s="1" t="s">
        <v>127</v>
      </c>
      <c r="T129" s="1" t="s">
        <v>127</v>
      </c>
      <c r="U129" s="1" t="s">
        <v>1935</v>
      </c>
      <c r="V129" s="1" t="s">
        <v>21</v>
      </c>
      <c r="W129" s="1" t="s">
        <v>127</v>
      </c>
      <c r="X129" s="1" t="s">
        <v>127</v>
      </c>
      <c r="Y129" s="1" t="s">
        <v>127</v>
      </c>
      <c r="Z129" s="1" t="s">
        <v>127</v>
      </c>
      <c r="AA129" s="1" t="s">
        <v>127</v>
      </c>
      <c r="AB129" s="1" t="s">
        <v>127</v>
      </c>
      <c r="AC129" s="1" t="s">
        <v>188</v>
      </c>
      <c r="AD129" s="1" t="s">
        <v>127</v>
      </c>
      <c r="AE129" s="1" t="s">
        <v>188</v>
      </c>
      <c r="AF129" s="1" t="s">
        <v>127</v>
      </c>
      <c r="AG129" s="1" t="s">
        <v>1936</v>
      </c>
      <c r="AH129" s="1" t="s">
        <v>203</v>
      </c>
      <c r="AI129" s="1" t="s">
        <v>127</v>
      </c>
      <c r="AJ129">
        <v>46</v>
      </c>
      <c r="AK129" s="1" t="s">
        <v>1937</v>
      </c>
      <c r="AL129" s="1" t="s">
        <v>172</v>
      </c>
      <c r="AM129">
        <v>0</v>
      </c>
      <c r="AN129">
        <v>0</v>
      </c>
      <c r="AO129" s="1" t="s">
        <v>37</v>
      </c>
      <c r="AP129" s="1" t="s">
        <v>38</v>
      </c>
      <c r="AQ129" s="1" t="s">
        <v>39</v>
      </c>
      <c r="AR129">
        <v>0</v>
      </c>
      <c r="AS129">
        <v>0</v>
      </c>
      <c r="AT129" s="1" t="s">
        <v>127</v>
      </c>
      <c r="AU129" s="1" t="s">
        <v>127</v>
      </c>
      <c r="AV129" s="1" t="s">
        <v>127</v>
      </c>
      <c r="AW129" s="1" t="s">
        <v>127</v>
      </c>
      <c r="AX129" s="1" t="s">
        <v>127</v>
      </c>
      <c r="AY129" s="1" t="s">
        <v>127</v>
      </c>
      <c r="AZ129" s="1" t="s">
        <v>127</v>
      </c>
      <c r="BA129" s="1" t="s">
        <v>127</v>
      </c>
      <c r="BB129" s="1" t="s">
        <v>127</v>
      </c>
      <c r="BC129" s="1" t="s">
        <v>127</v>
      </c>
      <c r="BD129" s="1" t="s">
        <v>127</v>
      </c>
      <c r="BE129" s="1" t="s">
        <v>53</v>
      </c>
      <c r="BF129" s="1" t="s">
        <v>54</v>
      </c>
      <c r="BG129" s="1" t="s">
        <v>127</v>
      </c>
      <c r="BH129" s="1" t="s">
        <v>127</v>
      </c>
      <c r="BI129" s="1" t="s">
        <v>127</v>
      </c>
      <c r="BJ129" s="1" t="s">
        <v>57</v>
      </c>
      <c r="BK129" s="1" t="s">
        <v>58</v>
      </c>
      <c r="BL129" s="1" t="s">
        <v>127</v>
      </c>
      <c r="BM129" s="1" t="s">
        <v>127</v>
      </c>
      <c r="BN129" s="1" t="s">
        <v>127</v>
      </c>
      <c r="BO129" s="1" t="s">
        <v>127</v>
      </c>
      <c r="BP129" s="1" t="s">
        <v>127</v>
      </c>
      <c r="BQ129" s="1" t="s">
        <v>127</v>
      </c>
      <c r="BR129" s="1" t="s">
        <v>127</v>
      </c>
      <c r="BS129" s="1" t="s">
        <v>127</v>
      </c>
      <c r="BT129" s="1" t="s">
        <v>127</v>
      </c>
      <c r="BU129" s="1" t="s">
        <v>134</v>
      </c>
      <c r="BV129" s="1" t="s">
        <v>127</v>
      </c>
      <c r="BW129" s="1" t="s">
        <v>127</v>
      </c>
      <c r="BX129" s="1" t="s">
        <v>70</v>
      </c>
      <c r="BY129" s="1" t="s">
        <v>127</v>
      </c>
      <c r="BZ129" s="1" t="s">
        <v>127</v>
      </c>
      <c r="CA129" s="1" t="s">
        <v>127</v>
      </c>
      <c r="CB129" s="1" t="s">
        <v>127</v>
      </c>
      <c r="CC129" s="1" t="s">
        <v>127</v>
      </c>
      <c r="CD129" s="1" t="s">
        <v>127</v>
      </c>
      <c r="CE129" s="1" t="s">
        <v>127</v>
      </c>
      <c r="CF129" s="1" t="s">
        <v>1938</v>
      </c>
      <c r="CG129" s="1" t="s">
        <v>127</v>
      </c>
      <c r="CH129" s="1" t="s">
        <v>127</v>
      </c>
      <c r="CI129" s="1" t="s">
        <v>80</v>
      </c>
      <c r="CJ129" s="1" t="s">
        <v>127</v>
      </c>
      <c r="CK129" s="1" t="s">
        <v>127</v>
      </c>
      <c r="CL129" s="1" t="s">
        <v>127</v>
      </c>
      <c r="CM129" s="1" t="s">
        <v>127</v>
      </c>
      <c r="CN129" s="1" t="s">
        <v>127</v>
      </c>
      <c r="CO129" s="1" t="s">
        <v>1939</v>
      </c>
      <c r="CP129" s="1" t="s">
        <v>1940</v>
      </c>
      <c r="CQ129" s="1" t="s">
        <v>127</v>
      </c>
      <c r="CR129" s="1" t="s">
        <v>127</v>
      </c>
      <c r="CS129" s="1" t="s">
        <v>127</v>
      </c>
      <c r="CT129" s="1" t="s">
        <v>127</v>
      </c>
      <c r="CU129" s="1" t="s">
        <v>127</v>
      </c>
      <c r="CV129" s="1" t="s">
        <v>127</v>
      </c>
      <c r="CW129" s="1" t="s">
        <v>127</v>
      </c>
      <c r="CX129" s="1" t="s">
        <v>127</v>
      </c>
      <c r="CY129" s="1" t="s">
        <v>127</v>
      </c>
      <c r="CZ129" s="1" t="s">
        <v>127</v>
      </c>
      <c r="DA129" s="1" t="s">
        <v>127</v>
      </c>
      <c r="DB129" s="1" t="s">
        <v>1941</v>
      </c>
      <c r="DC129" s="1" t="s">
        <v>127</v>
      </c>
      <c r="DD129" s="1" t="s">
        <v>127</v>
      </c>
      <c r="DE129" s="1" t="s">
        <v>127</v>
      </c>
      <c r="DF129" s="1" t="s">
        <v>101</v>
      </c>
      <c r="DG129" s="1" t="s">
        <v>127</v>
      </c>
      <c r="DH129" s="1" t="s">
        <v>103</v>
      </c>
      <c r="DI129" s="1" t="s">
        <v>127</v>
      </c>
      <c r="DJ129" s="1" t="s">
        <v>127</v>
      </c>
      <c r="DK129" s="1" t="s">
        <v>127</v>
      </c>
      <c r="DL129" s="1" t="s">
        <v>127</v>
      </c>
      <c r="DM129" s="1" t="s">
        <v>127</v>
      </c>
      <c r="DN129" s="1" t="s">
        <v>127</v>
      </c>
      <c r="DO129" s="1" t="s">
        <v>127</v>
      </c>
      <c r="DP129" s="1" t="s">
        <v>109</v>
      </c>
      <c r="DQ129" s="1" t="s">
        <v>127</v>
      </c>
      <c r="DR129" s="1" t="s">
        <v>127</v>
      </c>
      <c r="DS129" s="1" t="s">
        <v>127</v>
      </c>
      <c r="DT129" s="1" t="s">
        <v>127</v>
      </c>
      <c r="DU129" s="1" t="s">
        <v>127</v>
      </c>
      <c r="DV129" s="1" t="s">
        <v>1667</v>
      </c>
      <c r="DW129" s="1" t="s">
        <v>1942</v>
      </c>
      <c r="DX129" s="1" t="s">
        <v>1943</v>
      </c>
      <c r="DY129" s="1" t="s">
        <v>1944</v>
      </c>
      <c r="DZ129" s="1" t="s">
        <v>1945</v>
      </c>
      <c r="EA129" s="1" t="s">
        <v>1946</v>
      </c>
      <c r="EB129" s="1" t="s">
        <v>1947</v>
      </c>
    </row>
    <row r="130" spans="1:132" x14ac:dyDescent="0.2">
      <c r="A130" s="1" t="s">
        <v>1948</v>
      </c>
      <c r="B130" s="1" t="s">
        <v>1949</v>
      </c>
      <c r="C130" s="1" t="s">
        <v>1950</v>
      </c>
      <c r="D130" s="1" t="s">
        <v>1951</v>
      </c>
      <c r="E130" s="2"/>
      <c r="F130" s="2"/>
      <c r="G130" s="1" t="s">
        <v>185</v>
      </c>
      <c r="H130" s="1" t="s">
        <v>186</v>
      </c>
      <c r="I130" s="1" t="s">
        <v>127</v>
      </c>
      <c r="J130" s="1" t="s">
        <v>187</v>
      </c>
      <c r="K130">
        <v>2013</v>
      </c>
      <c r="L130" s="1" t="s">
        <v>1952</v>
      </c>
      <c r="M130" s="1" t="s">
        <v>127</v>
      </c>
      <c r="N130" s="1" t="s">
        <v>127</v>
      </c>
      <c r="O130" s="1" t="s">
        <v>127</v>
      </c>
      <c r="P130" s="1" t="s">
        <v>127</v>
      </c>
      <c r="Q130" s="1" t="s">
        <v>127</v>
      </c>
      <c r="R130" s="1" t="s">
        <v>127</v>
      </c>
      <c r="S130" s="1" t="s">
        <v>127</v>
      </c>
      <c r="T130" s="1" t="s">
        <v>127</v>
      </c>
      <c r="U130" s="1" t="s">
        <v>1953</v>
      </c>
      <c r="V130" s="1" t="s">
        <v>127</v>
      </c>
      <c r="W130" s="1" t="s">
        <v>22</v>
      </c>
      <c r="X130" s="1" t="s">
        <v>127</v>
      </c>
      <c r="Y130" s="1" t="s">
        <v>127</v>
      </c>
      <c r="Z130" s="1" t="s">
        <v>127</v>
      </c>
      <c r="AA130" s="1" t="s">
        <v>127</v>
      </c>
      <c r="AB130" s="1" t="s">
        <v>127</v>
      </c>
      <c r="AC130" s="1" t="s">
        <v>169</v>
      </c>
      <c r="AD130" s="1" t="s">
        <v>127</v>
      </c>
      <c r="AE130" s="1" t="s">
        <v>393</v>
      </c>
      <c r="AF130" s="1" t="s">
        <v>127</v>
      </c>
      <c r="AG130" s="1" t="s">
        <v>1949</v>
      </c>
      <c r="AH130" s="1" t="s">
        <v>203</v>
      </c>
      <c r="AI130" s="1" t="s">
        <v>127</v>
      </c>
      <c r="AJ130">
        <v>39</v>
      </c>
      <c r="AK130" s="1" t="s">
        <v>1954</v>
      </c>
      <c r="AL130" s="1" t="s">
        <v>133</v>
      </c>
      <c r="AM130">
        <v>0</v>
      </c>
      <c r="AN130">
        <v>0</v>
      </c>
      <c r="AO130" s="1" t="s">
        <v>127</v>
      </c>
      <c r="AP130" s="1" t="s">
        <v>127</v>
      </c>
      <c r="AQ130" s="1" t="s">
        <v>39</v>
      </c>
      <c r="AR130">
        <v>0</v>
      </c>
      <c r="AS130">
        <v>900</v>
      </c>
      <c r="AT130" s="1" t="s">
        <v>127</v>
      </c>
      <c r="AU130" s="1" t="s">
        <v>127</v>
      </c>
      <c r="AV130" s="1" t="s">
        <v>127</v>
      </c>
      <c r="AW130" s="1" t="s">
        <v>127</v>
      </c>
      <c r="AX130" s="1" t="s">
        <v>127</v>
      </c>
      <c r="AY130" s="1" t="s">
        <v>127</v>
      </c>
      <c r="AZ130" s="1" t="s">
        <v>127</v>
      </c>
      <c r="BA130" s="1" t="s">
        <v>127</v>
      </c>
      <c r="BB130" s="1" t="s">
        <v>127</v>
      </c>
      <c r="BC130" s="1" t="s">
        <v>127</v>
      </c>
      <c r="BD130" s="1" t="s">
        <v>127</v>
      </c>
      <c r="BE130" s="1" t="s">
        <v>127</v>
      </c>
      <c r="BF130" s="1" t="s">
        <v>54</v>
      </c>
      <c r="BG130" s="1" t="s">
        <v>127</v>
      </c>
      <c r="BH130" s="1" t="s">
        <v>127</v>
      </c>
      <c r="BI130" s="1" t="s">
        <v>127</v>
      </c>
      <c r="BJ130" s="1" t="s">
        <v>127</v>
      </c>
      <c r="BK130" s="1" t="s">
        <v>58</v>
      </c>
      <c r="BL130" s="1" t="s">
        <v>127</v>
      </c>
      <c r="BM130" s="1" t="s">
        <v>127</v>
      </c>
      <c r="BN130" s="1" t="s">
        <v>127</v>
      </c>
      <c r="BO130" s="1" t="s">
        <v>127</v>
      </c>
      <c r="BP130" s="1" t="s">
        <v>127</v>
      </c>
      <c r="BQ130" s="1" t="s">
        <v>127</v>
      </c>
      <c r="BR130" s="1" t="s">
        <v>127</v>
      </c>
      <c r="BS130" s="1" t="s">
        <v>127</v>
      </c>
      <c r="BT130" s="1" t="s">
        <v>127</v>
      </c>
      <c r="BU130" s="1" t="s">
        <v>127</v>
      </c>
      <c r="BV130" s="1" t="s">
        <v>127</v>
      </c>
      <c r="BW130" s="1" t="s">
        <v>127</v>
      </c>
      <c r="BX130" s="1" t="s">
        <v>127</v>
      </c>
      <c r="BY130" s="1" t="s">
        <v>71</v>
      </c>
      <c r="BZ130" s="1" t="s">
        <v>127</v>
      </c>
      <c r="CA130" s="1" t="s">
        <v>127</v>
      </c>
      <c r="CB130" s="1" t="s">
        <v>127</v>
      </c>
      <c r="CC130" s="1" t="s">
        <v>127</v>
      </c>
      <c r="CD130" s="1" t="s">
        <v>127</v>
      </c>
      <c r="CE130" s="1" t="s">
        <v>127</v>
      </c>
      <c r="CF130" s="1" t="s">
        <v>127</v>
      </c>
      <c r="CG130" s="1" t="s">
        <v>78</v>
      </c>
      <c r="CH130" s="1" t="s">
        <v>79</v>
      </c>
      <c r="CI130" s="1" t="s">
        <v>80</v>
      </c>
      <c r="CJ130" s="1" t="s">
        <v>127</v>
      </c>
      <c r="CK130" s="1" t="s">
        <v>82</v>
      </c>
      <c r="CL130" s="1" t="s">
        <v>83</v>
      </c>
      <c r="CM130" s="1" t="s">
        <v>127</v>
      </c>
      <c r="CN130" s="1" t="s">
        <v>127</v>
      </c>
      <c r="CO130" s="1" t="s">
        <v>1955</v>
      </c>
      <c r="CP130" s="1" t="s">
        <v>1956</v>
      </c>
      <c r="CQ130" s="1" t="s">
        <v>127</v>
      </c>
      <c r="CR130" s="1" t="s">
        <v>88</v>
      </c>
      <c r="CS130" s="1" t="s">
        <v>89</v>
      </c>
      <c r="CT130" s="1" t="s">
        <v>90</v>
      </c>
      <c r="CU130" s="1" t="s">
        <v>127</v>
      </c>
      <c r="CV130" s="1" t="s">
        <v>127</v>
      </c>
      <c r="CW130" s="1" t="s">
        <v>127</v>
      </c>
      <c r="CX130" s="1" t="s">
        <v>127</v>
      </c>
      <c r="CY130" s="1" t="s">
        <v>95</v>
      </c>
      <c r="CZ130" s="1" t="s">
        <v>96</v>
      </c>
      <c r="DA130" s="1" t="s">
        <v>127</v>
      </c>
      <c r="DB130" s="1" t="s">
        <v>127</v>
      </c>
      <c r="DC130" s="1" t="s">
        <v>127</v>
      </c>
      <c r="DD130" s="1" t="s">
        <v>99</v>
      </c>
      <c r="DE130" s="1" t="s">
        <v>100</v>
      </c>
      <c r="DF130" s="1" t="s">
        <v>101</v>
      </c>
      <c r="DG130" s="1" t="s">
        <v>102</v>
      </c>
      <c r="DH130" s="1" t="s">
        <v>103</v>
      </c>
      <c r="DI130" s="1" t="s">
        <v>127</v>
      </c>
      <c r="DJ130" s="1" t="s">
        <v>127</v>
      </c>
      <c r="DK130" s="1" t="s">
        <v>127</v>
      </c>
      <c r="DL130" s="1" t="s">
        <v>127</v>
      </c>
      <c r="DM130" s="1" t="s">
        <v>127</v>
      </c>
      <c r="DN130" s="1" t="s">
        <v>127</v>
      </c>
      <c r="DO130" s="1" t="s">
        <v>127</v>
      </c>
      <c r="DP130" s="1" t="s">
        <v>109</v>
      </c>
      <c r="DQ130" s="1" t="s">
        <v>127</v>
      </c>
      <c r="DR130" s="1" t="s">
        <v>127</v>
      </c>
      <c r="DS130" s="1" t="s">
        <v>127</v>
      </c>
      <c r="DT130" s="1" t="s">
        <v>127</v>
      </c>
      <c r="DU130" s="1" t="s">
        <v>127</v>
      </c>
      <c r="DV130" s="1" t="s">
        <v>1957</v>
      </c>
      <c r="DW130" s="1" t="s">
        <v>1958</v>
      </c>
      <c r="DX130" s="1" t="s">
        <v>127</v>
      </c>
      <c r="DY130" s="1" t="s">
        <v>127</v>
      </c>
      <c r="DZ130" s="1" t="s">
        <v>1959</v>
      </c>
      <c r="EA130" s="1" t="s">
        <v>1960</v>
      </c>
      <c r="EB130" s="1" t="s">
        <v>1961</v>
      </c>
    </row>
    <row r="131" spans="1:132" x14ac:dyDescent="0.2">
      <c r="A131" s="1" t="s">
        <v>1962</v>
      </c>
      <c r="B131" s="1" t="s">
        <v>1963</v>
      </c>
      <c r="C131" s="1" t="s">
        <v>1964</v>
      </c>
      <c r="D131" s="1" t="s">
        <v>1965</v>
      </c>
      <c r="E131" s="2"/>
      <c r="F131" s="2"/>
      <c r="G131" s="1" t="s">
        <v>585</v>
      </c>
      <c r="H131" s="1" t="s">
        <v>586</v>
      </c>
      <c r="I131" s="1" t="s">
        <v>127</v>
      </c>
      <c r="J131" s="1" t="s">
        <v>128</v>
      </c>
      <c r="K131">
        <v>2009</v>
      </c>
      <c r="L131" s="1" t="s">
        <v>1966</v>
      </c>
      <c r="M131" s="1" t="s">
        <v>127</v>
      </c>
      <c r="N131" s="1" t="s">
        <v>127</v>
      </c>
      <c r="O131" s="1" t="s">
        <v>127</v>
      </c>
      <c r="P131" s="1" t="s">
        <v>127</v>
      </c>
      <c r="Q131" s="1" t="s">
        <v>127</v>
      </c>
      <c r="R131" s="1" t="s">
        <v>127</v>
      </c>
      <c r="S131" s="1" t="s">
        <v>18</v>
      </c>
      <c r="T131" s="1" t="s">
        <v>127</v>
      </c>
      <c r="U131" s="1" t="s">
        <v>127</v>
      </c>
      <c r="V131" s="1" t="s">
        <v>21</v>
      </c>
      <c r="W131" s="1" t="s">
        <v>22</v>
      </c>
      <c r="X131" s="1" t="s">
        <v>23</v>
      </c>
      <c r="Y131" s="1" t="s">
        <v>127</v>
      </c>
      <c r="Z131" s="1" t="s">
        <v>127</v>
      </c>
      <c r="AA131" s="1" t="s">
        <v>26</v>
      </c>
      <c r="AB131" s="1" t="s">
        <v>127</v>
      </c>
      <c r="AC131" s="1" t="s">
        <v>797</v>
      </c>
      <c r="AD131" s="1" t="s">
        <v>127</v>
      </c>
      <c r="AE131" s="1" t="s">
        <v>797</v>
      </c>
      <c r="AF131" s="1" t="s">
        <v>127</v>
      </c>
      <c r="AG131" s="1" t="s">
        <v>1967</v>
      </c>
      <c r="AH131" s="1" t="s">
        <v>203</v>
      </c>
      <c r="AI131" s="1" t="s">
        <v>127</v>
      </c>
      <c r="AJ131">
        <v>37</v>
      </c>
      <c r="AK131" s="1" t="s">
        <v>13</v>
      </c>
      <c r="AL131" s="1" t="s">
        <v>172</v>
      </c>
      <c r="AM131">
        <v>17</v>
      </c>
      <c r="AN131">
        <v>0</v>
      </c>
      <c r="AO131" s="1" t="s">
        <v>37</v>
      </c>
      <c r="AP131" s="1" t="s">
        <v>127</v>
      </c>
      <c r="AQ131" s="1" t="s">
        <v>127</v>
      </c>
      <c r="AR131">
        <v>10</v>
      </c>
      <c r="AS131">
        <v>5</v>
      </c>
      <c r="AT131" s="1" t="s">
        <v>127</v>
      </c>
      <c r="AU131" s="1" t="s">
        <v>127</v>
      </c>
      <c r="AV131" s="1" t="s">
        <v>44</v>
      </c>
      <c r="AW131" s="1" t="s">
        <v>127</v>
      </c>
      <c r="AX131" s="1" t="s">
        <v>46</v>
      </c>
      <c r="AY131" s="1" t="s">
        <v>127</v>
      </c>
      <c r="AZ131" s="1" t="s">
        <v>127</v>
      </c>
      <c r="BA131" s="1" t="s">
        <v>127</v>
      </c>
      <c r="BB131" s="1" t="s">
        <v>127</v>
      </c>
      <c r="BC131" s="1" t="s">
        <v>127</v>
      </c>
      <c r="BD131" s="1" t="s">
        <v>127</v>
      </c>
      <c r="BE131" s="1" t="s">
        <v>127</v>
      </c>
      <c r="BF131" s="1" t="s">
        <v>127</v>
      </c>
      <c r="BG131" s="1" t="s">
        <v>127</v>
      </c>
      <c r="BH131" s="1" t="s">
        <v>55</v>
      </c>
      <c r="BI131" s="1" t="s">
        <v>56</v>
      </c>
      <c r="BJ131" s="1" t="s">
        <v>57</v>
      </c>
      <c r="BK131" s="1" t="s">
        <v>58</v>
      </c>
      <c r="BL131" s="1" t="s">
        <v>127</v>
      </c>
      <c r="BM131" s="1" t="s">
        <v>127</v>
      </c>
      <c r="BN131" s="1" t="s">
        <v>127</v>
      </c>
      <c r="BO131" s="1" t="s">
        <v>127</v>
      </c>
      <c r="BP131" s="1" t="s">
        <v>127</v>
      </c>
      <c r="BQ131" s="1" t="s">
        <v>64</v>
      </c>
      <c r="BR131" s="1" t="s">
        <v>127</v>
      </c>
      <c r="BS131" s="1" t="s">
        <v>127</v>
      </c>
      <c r="BT131" s="1" t="s">
        <v>127</v>
      </c>
      <c r="BU131" s="1" t="s">
        <v>127</v>
      </c>
      <c r="BV131" s="1" t="s">
        <v>68</v>
      </c>
      <c r="BW131" s="1" t="s">
        <v>69</v>
      </c>
      <c r="BX131" s="1" t="s">
        <v>127</v>
      </c>
      <c r="BY131" s="1" t="s">
        <v>71</v>
      </c>
      <c r="BZ131" s="1" t="s">
        <v>72</v>
      </c>
      <c r="CA131" s="1" t="s">
        <v>73</v>
      </c>
      <c r="CB131" s="1" t="s">
        <v>74</v>
      </c>
      <c r="CC131" s="1" t="s">
        <v>127</v>
      </c>
      <c r="CD131" s="1" t="s">
        <v>76</v>
      </c>
      <c r="CE131" s="1" t="s">
        <v>127</v>
      </c>
      <c r="CF131" s="1" t="s">
        <v>127</v>
      </c>
      <c r="CG131" s="1" t="s">
        <v>78</v>
      </c>
      <c r="CH131" s="1" t="s">
        <v>127</v>
      </c>
      <c r="CI131" s="1" t="s">
        <v>80</v>
      </c>
      <c r="CJ131" s="1" t="s">
        <v>81</v>
      </c>
      <c r="CK131" s="1" t="s">
        <v>127</v>
      </c>
      <c r="CL131" s="1" t="s">
        <v>83</v>
      </c>
      <c r="CM131" s="1" t="s">
        <v>84</v>
      </c>
      <c r="CN131" s="1" t="s">
        <v>127</v>
      </c>
      <c r="CO131" s="1" t="s">
        <v>1968</v>
      </c>
      <c r="CP131" s="1" t="s">
        <v>1969</v>
      </c>
      <c r="CQ131" s="1" t="s">
        <v>127</v>
      </c>
      <c r="CR131" s="1" t="s">
        <v>88</v>
      </c>
      <c r="CS131" s="1" t="s">
        <v>127</v>
      </c>
      <c r="CT131" s="1" t="s">
        <v>127</v>
      </c>
      <c r="CU131" s="1" t="s">
        <v>127</v>
      </c>
      <c r="CV131" s="1" t="s">
        <v>127</v>
      </c>
      <c r="CW131" s="1" t="s">
        <v>127</v>
      </c>
      <c r="CX131" s="1" t="s">
        <v>127</v>
      </c>
      <c r="CY131" s="1" t="s">
        <v>95</v>
      </c>
      <c r="CZ131" s="1" t="s">
        <v>127</v>
      </c>
      <c r="DA131" s="1" t="s">
        <v>127</v>
      </c>
      <c r="DB131" s="1" t="s">
        <v>1970</v>
      </c>
      <c r="DC131" s="1" t="s">
        <v>98</v>
      </c>
      <c r="DD131" s="1" t="s">
        <v>99</v>
      </c>
      <c r="DE131" s="1" t="s">
        <v>127</v>
      </c>
      <c r="DF131" s="1" t="s">
        <v>127</v>
      </c>
      <c r="DG131" s="1" t="s">
        <v>127</v>
      </c>
      <c r="DH131" s="1" t="s">
        <v>103</v>
      </c>
      <c r="DI131" s="1" t="s">
        <v>127</v>
      </c>
      <c r="DJ131" s="1" t="s">
        <v>105</v>
      </c>
      <c r="DK131" s="1" t="s">
        <v>127</v>
      </c>
      <c r="DL131" s="1" t="s">
        <v>127</v>
      </c>
      <c r="DM131" s="1" t="s">
        <v>107</v>
      </c>
      <c r="DN131" s="1" t="s">
        <v>88</v>
      </c>
      <c r="DO131" s="1" t="s">
        <v>108</v>
      </c>
      <c r="DP131" s="1" t="s">
        <v>109</v>
      </c>
      <c r="DQ131" s="1" t="s">
        <v>110</v>
      </c>
      <c r="DR131" s="1" t="s">
        <v>127</v>
      </c>
      <c r="DS131" s="1" t="s">
        <v>112</v>
      </c>
      <c r="DT131" s="1" t="s">
        <v>127</v>
      </c>
      <c r="DU131" s="1" t="s">
        <v>127</v>
      </c>
      <c r="DV131" s="1" t="s">
        <v>1971</v>
      </c>
      <c r="DW131" s="1" t="s">
        <v>728</v>
      </c>
      <c r="DX131" s="1" t="s">
        <v>1972</v>
      </c>
      <c r="DY131" s="1" t="s">
        <v>1973</v>
      </c>
      <c r="DZ131" s="1" t="s">
        <v>1974</v>
      </c>
      <c r="EA131" s="1" t="s">
        <v>1975</v>
      </c>
      <c r="EB131" s="1" t="s">
        <v>1976</v>
      </c>
    </row>
    <row r="132" spans="1:132" x14ac:dyDescent="0.2">
      <c r="A132" s="1" t="s">
        <v>1977</v>
      </c>
      <c r="B132" s="1" t="s">
        <v>1978</v>
      </c>
      <c r="C132" s="1" t="s">
        <v>1979</v>
      </c>
      <c r="D132" s="1" t="s">
        <v>1980</v>
      </c>
      <c r="E132" s="2"/>
      <c r="F132" s="2"/>
      <c r="G132" s="1" t="s">
        <v>165</v>
      </c>
      <c r="H132" s="1" t="s">
        <v>166</v>
      </c>
      <c r="I132" s="1" t="s">
        <v>127</v>
      </c>
      <c r="J132" s="1" t="s">
        <v>187</v>
      </c>
      <c r="K132">
        <v>2010</v>
      </c>
      <c r="L132" s="1" t="s">
        <v>1981</v>
      </c>
      <c r="M132" s="1" t="s">
        <v>12</v>
      </c>
      <c r="N132" s="1" t="s">
        <v>127</v>
      </c>
      <c r="O132" s="1" t="s">
        <v>127</v>
      </c>
      <c r="P132" s="1" t="s">
        <v>15</v>
      </c>
      <c r="Q132" s="1" t="s">
        <v>127</v>
      </c>
      <c r="R132" s="1" t="s">
        <v>127</v>
      </c>
      <c r="S132" s="1" t="s">
        <v>18</v>
      </c>
      <c r="T132" s="1" t="s">
        <v>19</v>
      </c>
      <c r="U132" s="1" t="s">
        <v>127</v>
      </c>
      <c r="V132" s="1" t="s">
        <v>21</v>
      </c>
      <c r="W132" s="1" t="s">
        <v>22</v>
      </c>
      <c r="X132" s="1" t="s">
        <v>127</v>
      </c>
      <c r="Y132" s="1" t="s">
        <v>127</v>
      </c>
      <c r="Z132" s="1" t="s">
        <v>127</v>
      </c>
      <c r="AA132" s="1" t="s">
        <v>127</v>
      </c>
      <c r="AB132" s="1" t="s">
        <v>127</v>
      </c>
      <c r="AC132" s="1" t="s">
        <v>222</v>
      </c>
      <c r="AD132" s="1" t="s">
        <v>127</v>
      </c>
      <c r="AE132" s="1" t="s">
        <v>222</v>
      </c>
      <c r="AF132" s="1" t="s">
        <v>127</v>
      </c>
      <c r="AG132" s="1" t="s">
        <v>1978</v>
      </c>
      <c r="AH132" s="1" t="s">
        <v>131</v>
      </c>
      <c r="AI132" s="1" t="s">
        <v>127</v>
      </c>
      <c r="AJ132">
        <v>48</v>
      </c>
      <c r="AK132" s="1" t="s">
        <v>1982</v>
      </c>
      <c r="AL132" s="1" t="s">
        <v>133</v>
      </c>
      <c r="AM132">
        <v>0</v>
      </c>
      <c r="AN132">
        <v>16</v>
      </c>
      <c r="AO132" s="1" t="s">
        <v>127</v>
      </c>
      <c r="AP132" s="1" t="s">
        <v>127</v>
      </c>
      <c r="AQ132" s="1" t="s">
        <v>39</v>
      </c>
      <c r="AR132">
        <v>22</v>
      </c>
      <c r="AS132">
        <v>40</v>
      </c>
      <c r="AT132" s="1" t="s">
        <v>127</v>
      </c>
      <c r="AU132" s="1" t="s">
        <v>127</v>
      </c>
      <c r="AV132" s="1" t="s">
        <v>127</v>
      </c>
      <c r="AW132" s="1" t="s">
        <v>127</v>
      </c>
      <c r="AX132" s="1" t="s">
        <v>127</v>
      </c>
      <c r="AY132" s="1" t="s">
        <v>127</v>
      </c>
      <c r="AZ132" s="1" t="s">
        <v>127</v>
      </c>
      <c r="BA132" s="1" t="s">
        <v>127</v>
      </c>
      <c r="BB132" s="1" t="s">
        <v>127</v>
      </c>
      <c r="BC132" s="1" t="s">
        <v>127</v>
      </c>
      <c r="BD132" s="1" t="s">
        <v>127</v>
      </c>
      <c r="BE132" s="1" t="s">
        <v>127</v>
      </c>
      <c r="BF132" s="1" t="s">
        <v>54</v>
      </c>
      <c r="BG132" s="1" t="s">
        <v>127</v>
      </c>
      <c r="BH132" s="1" t="s">
        <v>127</v>
      </c>
      <c r="BI132" s="1" t="s">
        <v>56</v>
      </c>
      <c r="BJ132" s="1" t="s">
        <v>127</v>
      </c>
      <c r="BK132" s="1" t="s">
        <v>58</v>
      </c>
      <c r="BL132" s="1" t="s">
        <v>127</v>
      </c>
      <c r="BM132" s="1" t="s">
        <v>127</v>
      </c>
      <c r="BN132" s="1" t="s">
        <v>127</v>
      </c>
      <c r="BO132" s="1" t="s">
        <v>127</v>
      </c>
      <c r="BP132" s="1" t="s">
        <v>127</v>
      </c>
      <c r="BQ132" s="1" t="s">
        <v>64</v>
      </c>
      <c r="BR132" s="1" t="s">
        <v>127</v>
      </c>
      <c r="BS132" s="1" t="s">
        <v>66</v>
      </c>
      <c r="BT132" s="1" t="s">
        <v>67</v>
      </c>
      <c r="BU132" s="1" t="s">
        <v>127</v>
      </c>
      <c r="BV132" s="1" t="s">
        <v>127</v>
      </c>
      <c r="BW132" s="1" t="s">
        <v>69</v>
      </c>
      <c r="BX132" s="1" t="s">
        <v>127</v>
      </c>
      <c r="BY132" s="1" t="s">
        <v>71</v>
      </c>
      <c r="BZ132" s="1" t="s">
        <v>127</v>
      </c>
      <c r="CA132" s="1" t="s">
        <v>127</v>
      </c>
      <c r="CB132" s="1" t="s">
        <v>127</v>
      </c>
      <c r="CC132" s="1" t="s">
        <v>127</v>
      </c>
      <c r="CD132" s="1" t="s">
        <v>127</v>
      </c>
      <c r="CE132" s="1" t="s">
        <v>127</v>
      </c>
      <c r="CF132" s="1" t="s">
        <v>127</v>
      </c>
      <c r="CG132" s="1" t="s">
        <v>78</v>
      </c>
      <c r="CH132" s="1" t="s">
        <v>127</v>
      </c>
      <c r="CI132" s="1" t="s">
        <v>127</v>
      </c>
      <c r="CJ132" s="1" t="s">
        <v>127</v>
      </c>
      <c r="CK132" s="1" t="s">
        <v>82</v>
      </c>
      <c r="CL132" s="1" t="s">
        <v>127</v>
      </c>
      <c r="CM132" s="1" t="s">
        <v>127</v>
      </c>
      <c r="CN132" s="1" t="s">
        <v>127</v>
      </c>
      <c r="CO132" s="1" t="s">
        <v>1983</v>
      </c>
      <c r="CP132" s="1" t="s">
        <v>1984</v>
      </c>
      <c r="CQ132" s="1" t="s">
        <v>127</v>
      </c>
      <c r="CR132" s="1" t="s">
        <v>88</v>
      </c>
      <c r="CS132" s="1" t="s">
        <v>89</v>
      </c>
      <c r="CT132" s="1" t="s">
        <v>127</v>
      </c>
      <c r="CU132" s="1" t="s">
        <v>91</v>
      </c>
      <c r="CV132" s="1" t="s">
        <v>127</v>
      </c>
      <c r="CW132" s="1" t="s">
        <v>93</v>
      </c>
      <c r="CX132" s="1" t="s">
        <v>127</v>
      </c>
      <c r="CY132" s="1" t="s">
        <v>127</v>
      </c>
      <c r="CZ132" s="1" t="s">
        <v>127</v>
      </c>
      <c r="DA132" s="1" t="s">
        <v>127</v>
      </c>
      <c r="DB132" s="1" t="s">
        <v>127</v>
      </c>
      <c r="DC132" s="1" t="s">
        <v>98</v>
      </c>
      <c r="DD132" s="1" t="s">
        <v>127</v>
      </c>
      <c r="DE132" s="1" t="s">
        <v>127</v>
      </c>
      <c r="DF132" s="1" t="s">
        <v>101</v>
      </c>
      <c r="DG132" s="1" t="s">
        <v>127</v>
      </c>
      <c r="DH132" s="1" t="s">
        <v>103</v>
      </c>
      <c r="DI132" s="1" t="s">
        <v>127</v>
      </c>
      <c r="DJ132" s="1" t="s">
        <v>127</v>
      </c>
      <c r="DK132" s="1" t="s">
        <v>127</v>
      </c>
      <c r="DL132" s="1" t="s">
        <v>127</v>
      </c>
      <c r="DM132" s="1" t="s">
        <v>127</v>
      </c>
      <c r="DN132" s="1" t="s">
        <v>127</v>
      </c>
      <c r="DO132" s="1" t="s">
        <v>127</v>
      </c>
      <c r="DP132" s="1" t="s">
        <v>109</v>
      </c>
      <c r="DQ132" s="1" t="s">
        <v>110</v>
      </c>
      <c r="DR132" s="1" t="s">
        <v>111</v>
      </c>
      <c r="DS132" s="1" t="s">
        <v>112</v>
      </c>
      <c r="DT132" s="1" t="s">
        <v>127</v>
      </c>
      <c r="DU132" s="1" t="s">
        <v>127</v>
      </c>
      <c r="DV132" s="1" t="s">
        <v>1985</v>
      </c>
      <c r="DW132" s="1" t="s">
        <v>138</v>
      </c>
      <c r="DX132" s="1" t="s">
        <v>1986</v>
      </c>
      <c r="DY132" s="1" t="s">
        <v>1987</v>
      </c>
      <c r="DZ132" s="1" t="s">
        <v>1988</v>
      </c>
      <c r="EA132" s="1" t="s">
        <v>1989</v>
      </c>
      <c r="EB132" s="1" t="s">
        <v>1990</v>
      </c>
    </row>
    <row r="133" spans="1:132" x14ac:dyDescent="0.2">
      <c r="A133" s="1" t="s">
        <v>1991</v>
      </c>
      <c r="B133" s="1" t="s">
        <v>1992</v>
      </c>
      <c r="C133" s="1" t="s">
        <v>1993</v>
      </c>
      <c r="D133" s="1" t="s">
        <v>1994</v>
      </c>
      <c r="E133" s="2"/>
      <c r="F133" s="2"/>
      <c r="G133" s="1" t="s">
        <v>185</v>
      </c>
      <c r="H133" s="1" t="s">
        <v>186</v>
      </c>
      <c r="I133" s="1" t="s">
        <v>127</v>
      </c>
      <c r="J133" s="1" t="s">
        <v>187</v>
      </c>
      <c r="K133">
        <v>2015</v>
      </c>
      <c r="L133" s="1" t="s">
        <v>1995</v>
      </c>
      <c r="M133" s="1" t="s">
        <v>127</v>
      </c>
      <c r="N133" s="1" t="s">
        <v>127</v>
      </c>
      <c r="O133" s="1" t="s">
        <v>127</v>
      </c>
      <c r="P133" s="1" t="s">
        <v>15</v>
      </c>
      <c r="Q133" s="1" t="s">
        <v>127</v>
      </c>
      <c r="R133" s="1" t="s">
        <v>127</v>
      </c>
      <c r="S133" s="1" t="s">
        <v>127</v>
      </c>
      <c r="T133" s="1" t="s">
        <v>127</v>
      </c>
      <c r="U133" s="1" t="s">
        <v>127</v>
      </c>
      <c r="V133" s="1" t="s">
        <v>21</v>
      </c>
      <c r="W133" s="1" t="s">
        <v>22</v>
      </c>
      <c r="X133" s="1" t="s">
        <v>127</v>
      </c>
      <c r="Y133" s="1" t="s">
        <v>127</v>
      </c>
      <c r="Z133" s="1" t="s">
        <v>127</v>
      </c>
      <c r="AA133" s="1" t="s">
        <v>127</v>
      </c>
      <c r="AB133" s="1" t="s">
        <v>127</v>
      </c>
      <c r="AC133" s="1" t="s">
        <v>272</v>
      </c>
      <c r="AD133" s="1" t="s">
        <v>127</v>
      </c>
      <c r="AE133" s="1" t="s">
        <v>355</v>
      </c>
      <c r="AF133" s="1" t="s">
        <v>127</v>
      </c>
      <c r="AG133" s="1" t="s">
        <v>1992</v>
      </c>
      <c r="AH133" s="1" t="s">
        <v>203</v>
      </c>
      <c r="AI133" s="1" t="s">
        <v>127</v>
      </c>
      <c r="AJ133">
        <v>31</v>
      </c>
      <c r="AK133" s="1" t="s">
        <v>1996</v>
      </c>
      <c r="AL133" s="1" t="s">
        <v>172</v>
      </c>
      <c r="AM133">
        <v>3</v>
      </c>
      <c r="AN133">
        <v>30</v>
      </c>
      <c r="AO133" s="1" t="s">
        <v>127</v>
      </c>
      <c r="AP133" s="1" t="s">
        <v>127</v>
      </c>
      <c r="AQ133" s="1" t="s">
        <v>39</v>
      </c>
      <c r="AR133">
        <v>82</v>
      </c>
      <c r="AS133">
        <v>17</v>
      </c>
      <c r="AT133" s="1" t="s">
        <v>127</v>
      </c>
      <c r="AU133" s="1" t="s">
        <v>127</v>
      </c>
      <c r="AV133" s="1" t="s">
        <v>127</v>
      </c>
      <c r="AW133" s="1" t="s">
        <v>127</v>
      </c>
      <c r="AX133" s="1" t="s">
        <v>127</v>
      </c>
      <c r="AY133" s="1" t="s">
        <v>127</v>
      </c>
      <c r="AZ133" s="1" t="s">
        <v>127</v>
      </c>
      <c r="BA133" s="1" t="s">
        <v>127</v>
      </c>
      <c r="BB133" s="1" t="s">
        <v>127</v>
      </c>
      <c r="BC133" s="1" t="s">
        <v>127</v>
      </c>
      <c r="BD133" s="1" t="s">
        <v>127</v>
      </c>
      <c r="BE133" s="1" t="s">
        <v>127</v>
      </c>
      <c r="BF133" s="1" t="s">
        <v>54</v>
      </c>
      <c r="BG133" s="1" t="s">
        <v>127</v>
      </c>
      <c r="BH133" s="1" t="s">
        <v>55</v>
      </c>
      <c r="BI133" s="1" t="s">
        <v>56</v>
      </c>
      <c r="BJ133" s="1" t="s">
        <v>127</v>
      </c>
      <c r="BK133" s="1" t="s">
        <v>58</v>
      </c>
      <c r="BL133" s="1" t="s">
        <v>127</v>
      </c>
      <c r="BM133" s="1" t="s">
        <v>127</v>
      </c>
      <c r="BN133" s="1" t="s">
        <v>127</v>
      </c>
      <c r="BO133" s="1" t="s">
        <v>127</v>
      </c>
      <c r="BP133" s="1" t="s">
        <v>127</v>
      </c>
      <c r="BQ133" s="1" t="s">
        <v>127</v>
      </c>
      <c r="BR133" s="1" t="s">
        <v>127</v>
      </c>
      <c r="BS133" s="1" t="s">
        <v>127</v>
      </c>
      <c r="BT133" s="1" t="s">
        <v>127</v>
      </c>
      <c r="BU133" s="1" t="s">
        <v>127</v>
      </c>
      <c r="BV133" s="1" t="s">
        <v>127</v>
      </c>
      <c r="BW133" s="1" t="s">
        <v>127</v>
      </c>
      <c r="BX133" s="1" t="s">
        <v>127</v>
      </c>
      <c r="BY133" s="1" t="s">
        <v>71</v>
      </c>
      <c r="BZ133" s="1" t="s">
        <v>127</v>
      </c>
      <c r="CA133" s="1" t="s">
        <v>127</v>
      </c>
      <c r="CB133" s="1" t="s">
        <v>127</v>
      </c>
      <c r="CC133" s="1" t="s">
        <v>75</v>
      </c>
      <c r="CD133" s="1" t="s">
        <v>127</v>
      </c>
      <c r="CE133" s="1" t="s">
        <v>127</v>
      </c>
      <c r="CF133" s="1" t="s">
        <v>127</v>
      </c>
      <c r="CG133" s="1" t="s">
        <v>127</v>
      </c>
      <c r="CH133" s="1" t="s">
        <v>79</v>
      </c>
      <c r="CI133" s="1" t="s">
        <v>127</v>
      </c>
      <c r="CJ133" s="1" t="s">
        <v>127</v>
      </c>
      <c r="CK133" s="1" t="s">
        <v>127</v>
      </c>
      <c r="CL133" s="1" t="s">
        <v>127</v>
      </c>
      <c r="CM133" s="1" t="s">
        <v>127</v>
      </c>
      <c r="CN133" s="1" t="s">
        <v>127</v>
      </c>
      <c r="CO133" s="1" t="s">
        <v>1997</v>
      </c>
      <c r="CP133" s="1" t="s">
        <v>127</v>
      </c>
      <c r="CQ133" s="1" t="s">
        <v>127</v>
      </c>
      <c r="CR133" s="1" t="s">
        <v>88</v>
      </c>
      <c r="CS133" s="1" t="s">
        <v>127</v>
      </c>
      <c r="CT133" s="1" t="s">
        <v>127</v>
      </c>
      <c r="CU133" s="1" t="s">
        <v>127</v>
      </c>
      <c r="CV133" s="1" t="s">
        <v>92</v>
      </c>
      <c r="CW133" s="1" t="s">
        <v>127</v>
      </c>
      <c r="CX133" s="1" t="s">
        <v>127</v>
      </c>
      <c r="CY133" s="1" t="s">
        <v>127</v>
      </c>
      <c r="CZ133" s="1" t="s">
        <v>127</v>
      </c>
      <c r="DA133" s="1" t="s">
        <v>97</v>
      </c>
      <c r="DB133" s="1" t="s">
        <v>127</v>
      </c>
      <c r="DC133" s="1" t="s">
        <v>98</v>
      </c>
      <c r="DD133" s="1" t="s">
        <v>99</v>
      </c>
      <c r="DE133" s="1" t="s">
        <v>127</v>
      </c>
      <c r="DF133" s="1" t="s">
        <v>127</v>
      </c>
      <c r="DG133" s="1" t="s">
        <v>127</v>
      </c>
      <c r="DH133" s="1" t="s">
        <v>103</v>
      </c>
      <c r="DI133" s="1" t="s">
        <v>127</v>
      </c>
      <c r="DJ133" s="1" t="s">
        <v>105</v>
      </c>
      <c r="DK133" s="1" t="s">
        <v>127</v>
      </c>
      <c r="DL133" s="1" t="s">
        <v>127</v>
      </c>
      <c r="DM133" s="1" t="s">
        <v>127</v>
      </c>
      <c r="DN133" s="1" t="s">
        <v>127</v>
      </c>
      <c r="DO133" s="1" t="s">
        <v>127</v>
      </c>
      <c r="DP133" s="1" t="s">
        <v>127</v>
      </c>
      <c r="DQ133" s="1" t="s">
        <v>127</v>
      </c>
      <c r="DR133" s="1" t="s">
        <v>127</v>
      </c>
      <c r="DS133" s="1" t="s">
        <v>127</v>
      </c>
      <c r="DT133" s="1" t="s">
        <v>113</v>
      </c>
      <c r="DU133" s="1" t="s">
        <v>127</v>
      </c>
      <c r="DV133" s="1" t="s">
        <v>127</v>
      </c>
      <c r="DW133" s="1" t="s">
        <v>1998</v>
      </c>
      <c r="DX133" s="1" t="s">
        <v>127</v>
      </c>
      <c r="DY133" s="1" t="s">
        <v>1999</v>
      </c>
      <c r="DZ133" s="1" t="s">
        <v>2000</v>
      </c>
      <c r="EA133" s="1" t="s">
        <v>2001</v>
      </c>
      <c r="EB133" s="1" t="s">
        <v>2002</v>
      </c>
    </row>
    <row r="134" spans="1:132" x14ac:dyDescent="0.2">
      <c r="A134" s="1" t="s">
        <v>2003</v>
      </c>
      <c r="B134" s="1" t="s">
        <v>2004</v>
      </c>
      <c r="C134" s="1" t="s">
        <v>2005</v>
      </c>
      <c r="D134" s="1" t="s">
        <v>2006</v>
      </c>
      <c r="E134" s="2"/>
      <c r="F134" s="2"/>
      <c r="G134" s="1" t="s">
        <v>689</v>
      </c>
      <c r="H134" s="1" t="s">
        <v>738</v>
      </c>
      <c r="I134" s="1" t="s">
        <v>127</v>
      </c>
      <c r="J134" s="1" t="s">
        <v>128</v>
      </c>
      <c r="K134">
        <v>1991</v>
      </c>
      <c r="L134" s="1" t="s">
        <v>2007</v>
      </c>
      <c r="M134" s="1" t="s">
        <v>127</v>
      </c>
      <c r="N134" s="1" t="s">
        <v>127</v>
      </c>
      <c r="O134" s="1" t="s">
        <v>127</v>
      </c>
      <c r="P134" s="1" t="s">
        <v>127</v>
      </c>
      <c r="Q134" s="1" t="s">
        <v>127</v>
      </c>
      <c r="R134" s="1" t="s">
        <v>127</v>
      </c>
      <c r="S134" s="1" t="s">
        <v>18</v>
      </c>
      <c r="T134" s="1" t="s">
        <v>127</v>
      </c>
      <c r="U134" s="1" t="s">
        <v>127</v>
      </c>
      <c r="V134" s="1" t="s">
        <v>127</v>
      </c>
      <c r="W134" s="1" t="s">
        <v>22</v>
      </c>
      <c r="X134" s="1" t="s">
        <v>127</v>
      </c>
      <c r="Y134" s="1" t="s">
        <v>127</v>
      </c>
      <c r="Z134" s="1" t="s">
        <v>127</v>
      </c>
      <c r="AA134" s="1" t="s">
        <v>127</v>
      </c>
      <c r="AB134" s="1" t="s">
        <v>127</v>
      </c>
      <c r="AC134" s="1" t="s">
        <v>489</v>
      </c>
      <c r="AD134" s="1" t="s">
        <v>127</v>
      </c>
      <c r="AE134" s="1" t="s">
        <v>188</v>
      </c>
      <c r="AF134" s="1" t="s">
        <v>127</v>
      </c>
      <c r="AG134" s="1" t="s">
        <v>127</v>
      </c>
      <c r="AH134" s="1" t="s">
        <v>127</v>
      </c>
      <c r="AI134" s="1" t="s">
        <v>127</v>
      </c>
      <c r="AJ134"/>
      <c r="AK134" s="1" t="s">
        <v>127</v>
      </c>
      <c r="AL134" s="1" t="s">
        <v>127</v>
      </c>
      <c r="AM134">
        <v>1000</v>
      </c>
      <c r="AN134">
        <v>100</v>
      </c>
      <c r="AO134" s="1" t="s">
        <v>37</v>
      </c>
      <c r="AP134" s="1" t="s">
        <v>127</v>
      </c>
      <c r="AQ134" s="1" t="s">
        <v>127</v>
      </c>
      <c r="AR134">
        <v>100</v>
      </c>
      <c r="AS134">
        <v>0</v>
      </c>
      <c r="AT134" s="1" t="s">
        <v>127</v>
      </c>
      <c r="AU134" s="1" t="s">
        <v>127</v>
      </c>
      <c r="AV134" s="1" t="s">
        <v>127</v>
      </c>
      <c r="AW134" s="1" t="s">
        <v>127</v>
      </c>
      <c r="AX134" s="1" t="s">
        <v>127</v>
      </c>
      <c r="AY134" s="1" t="s">
        <v>127</v>
      </c>
      <c r="AZ134" s="1" t="s">
        <v>127</v>
      </c>
      <c r="BA134" s="1" t="s">
        <v>49</v>
      </c>
      <c r="BB134" s="1" t="s">
        <v>127</v>
      </c>
      <c r="BC134" s="1" t="s">
        <v>127</v>
      </c>
      <c r="BD134" s="1" t="s">
        <v>127</v>
      </c>
      <c r="BE134" s="1" t="s">
        <v>127</v>
      </c>
      <c r="BF134" s="1" t="s">
        <v>127</v>
      </c>
      <c r="BG134" s="1" t="s">
        <v>127</v>
      </c>
      <c r="BH134" s="1" t="s">
        <v>55</v>
      </c>
      <c r="BI134" s="1" t="s">
        <v>56</v>
      </c>
      <c r="BJ134" s="1" t="s">
        <v>57</v>
      </c>
      <c r="BK134" s="1" t="s">
        <v>58</v>
      </c>
      <c r="BL134" s="1" t="s">
        <v>127</v>
      </c>
      <c r="BM134" s="1" t="s">
        <v>127</v>
      </c>
      <c r="BN134" s="1" t="s">
        <v>127</v>
      </c>
      <c r="BO134" s="1" t="s">
        <v>127</v>
      </c>
      <c r="BP134" s="1" t="s">
        <v>127</v>
      </c>
      <c r="BQ134" s="1" t="s">
        <v>64</v>
      </c>
      <c r="BR134" s="1" t="s">
        <v>127</v>
      </c>
      <c r="BS134" s="1" t="s">
        <v>66</v>
      </c>
      <c r="BT134" s="1" t="s">
        <v>127</v>
      </c>
      <c r="BU134" s="1" t="s">
        <v>127</v>
      </c>
      <c r="BV134" s="1" t="s">
        <v>127</v>
      </c>
      <c r="BW134" s="1" t="s">
        <v>127</v>
      </c>
      <c r="BX134" s="1" t="s">
        <v>127</v>
      </c>
      <c r="BY134" s="1" t="s">
        <v>71</v>
      </c>
      <c r="BZ134" s="1" t="s">
        <v>72</v>
      </c>
      <c r="CA134" s="1" t="s">
        <v>73</v>
      </c>
      <c r="CB134" s="1" t="s">
        <v>74</v>
      </c>
      <c r="CC134" s="1" t="s">
        <v>127</v>
      </c>
      <c r="CD134" s="1" t="s">
        <v>127</v>
      </c>
      <c r="CE134" s="1" t="s">
        <v>127</v>
      </c>
      <c r="CF134" s="1" t="s">
        <v>127</v>
      </c>
      <c r="CG134" s="1" t="s">
        <v>127</v>
      </c>
      <c r="CH134" s="1" t="s">
        <v>127</v>
      </c>
      <c r="CI134" s="1" t="s">
        <v>127</v>
      </c>
      <c r="CJ134" s="1" t="s">
        <v>127</v>
      </c>
      <c r="CK134" s="1" t="s">
        <v>127</v>
      </c>
      <c r="CL134" s="1" t="s">
        <v>127</v>
      </c>
      <c r="CM134" s="1" t="s">
        <v>84</v>
      </c>
      <c r="CN134" s="1" t="s">
        <v>127</v>
      </c>
      <c r="CO134" s="1" t="s">
        <v>2008</v>
      </c>
      <c r="CP134" s="1" t="s">
        <v>2009</v>
      </c>
      <c r="CQ134" s="1" t="s">
        <v>127</v>
      </c>
      <c r="CR134" s="1" t="s">
        <v>88</v>
      </c>
      <c r="CS134" s="1" t="s">
        <v>89</v>
      </c>
      <c r="CT134" s="1" t="s">
        <v>90</v>
      </c>
      <c r="CU134" s="1" t="s">
        <v>127</v>
      </c>
      <c r="CV134" s="1" t="s">
        <v>127</v>
      </c>
      <c r="CW134" s="1" t="s">
        <v>127</v>
      </c>
      <c r="CX134" s="1" t="s">
        <v>127</v>
      </c>
      <c r="CY134" s="1" t="s">
        <v>127</v>
      </c>
      <c r="CZ134" s="1" t="s">
        <v>127</v>
      </c>
      <c r="DA134" s="1" t="s">
        <v>97</v>
      </c>
      <c r="DB134" s="1" t="s">
        <v>127</v>
      </c>
      <c r="DC134" s="1" t="s">
        <v>98</v>
      </c>
      <c r="DD134" s="1" t="s">
        <v>99</v>
      </c>
      <c r="DE134" s="1" t="s">
        <v>100</v>
      </c>
      <c r="DF134" s="1" t="s">
        <v>101</v>
      </c>
      <c r="DG134" s="1" t="s">
        <v>102</v>
      </c>
      <c r="DH134" s="1" t="s">
        <v>127</v>
      </c>
      <c r="DI134" s="1" t="s">
        <v>104</v>
      </c>
      <c r="DJ134" s="1" t="s">
        <v>105</v>
      </c>
      <c r="DK134" s="1" t="s">
        <v>127</v>
      </c>
      <c r="DL134" s="1" t="s">
        <v>106</v>
      </c>
      <c r="DM134" s="1" t="s">
        <v>107</v>
      </c>
      <c r="DN134" s="1" t="s">
        <v>127</v>
      </c>
      <c r="DO134" s="1" t="s">
        <v>127</v>
      </c>
      <c r="DP134" s="1" t="s">
        <v>109</v>
      </c>
      <c r="DQ134" s="1" t="s">
        <v>110</v>
      </c>
      <c r="DR134" s="1" t="s">
        <v>111</v>
      </c>
      <c r="DS134" s="1" t="s">
        <v>112</v>
      </c>
      <c r="DT134" s="1" t="s">
        <v>127</v>
      </c>
      <c r="DU134" s="1" t="s">
        <v>127</v>
      </c>
      <c r="DV134" s="1" t="s">
        <v>2010</v>
      </c>
      <c r="DW134" s="1" t="s">
        <v>2011</v>
      </c>
      <c r="DX134" s="1" t="s">
        <v>2012</v>
      </c>
      <c r="DY134" s="1" t="s">
        <v>2013</v>
      </c>
      <c r="DZ134" s="1" t="s">
        <v>2014</v>
      </c>
      <c r="EA134" s="1" t="s">
        <v>2015</v>
      </c>
      <c r="EB134" s="1" t="s">
        <v>2016</v>
      </c>
    </row>
    <row r="135" spans="1:132" x14ac:dyDescent="0.2">
      <c r="A135" s="1" t="s">
        <v>2017</v>
      </c>
      <c r="B135" s="1" t="s">
        <v>2018</v>
      </c>
      <c r="C135" s="1" t="s">
        <v>2019</v>
      </c>
      <c r="D135" s="1" t="s">
        <v>2020</v>
      </c>
      <c r="E135" s="2"/>
      <c r="F135" s="2"/>
      <c r="G135" s="1" t="s">
        <v>185</v>
      </c>
      <c r="H135" s="1" t="s">
        <v>186</v>
      </c>
      <c r="I135" s="1" t="s">
        <v>127</v>
      </c>
      <c r="J135" s="1" t="s">
        <v>150</v>
      </c>
      <c r="K135">
        <v>2011</v>
      </c>
      <c r="L135" s="1" t="s">
        <v>2021</v>
      </c>
      <c r="M135" s="1" t="s">
        <v>127</v>
      </c>
      <c r="N135" s="1" t="s">
        <v>127</v>
      </c>
      <c r="O135" s="1" t="s">
        <v>127</v>
      </c>
      <c r="P135" s="1" t="s">
        <v>127</v>
      </c>
      <c r="Q135" s="1" t="s">
        <v>127</v>
      </c>
      <c r="R135" s="1" t="s">
        <v>127</v>
      </c>
      <c r="S135" s="1" t="s">
        <v>127</v>
      </c>
      <c r="T135" s="1" t="s">
        <v>127</v>
      </c>
      <c r="U135" s="1" t="s">
        <v>2022</v>
      </c>
      <c r="V135" s="1" t="s">
        <v>127</v>
      </c>
      <c r="W135" s="1" t="s">
        <v>22</v>
      </c>
      <c r="X135" s="1" t="s">
        <v>127</v>
      </c>
      <c r="Y135" s="1" t="s">
        <v>127</v>
      </c>
      <c r="Z135" s="1" t="s">
        <v>127</v>
      </c>
      <c r="AA135" s="1" t="s">
        <v>127</v>
      </c>
      <c r="AB135" s="1" t="s">
        <v>127</v>
      </c>
      <c r="AC135" s="1" t="s">
        <v>272</v>
      </c>
      <c r="AD135" s="1" t="s">
        <v>127</v>
      </c>
      <c r="AE135" s="1" t="s">
        <v>272</v>
      </c>
      <c r="AF135" s="1" t="s">
        <v>127</v>
      </c>
      <c r="AG135" s="1" t="s">
        <v>2023</v>
      </c>
      <c r="AH135" s="1" t="s">
        <v>131</v>
      </c>
      <c r="AI135" s="1" t="s">
        <v>127</v>
      </c>
      <c r="AJ135">
        <v>35</v>
      </c>
      <c r="AK135" s="1" t="s">
        <v>2024</v>
      </c>
      <c r="AL135" s="1" t="s">
        <v>133</v>
      </c>
      <c r="AM135"/>
      <c r="AN135">
        <v>3</v>
      </c>
      <c r="AO135" s="1" t="s">
        <v>127</v>
      </c>
      <c r="AP135" s="1" t="s">
        <v>127</v>
      </c>
      <c r="AQ135" s="1" t="s">
        <v>39</v>
      </c>
      <c r="AR135">
        <v>3</v>
      </c>
      <c r="AS135">
        <v>7</v>
      </c>
      <c r="AT135" s="1" t="s">
        <v>127</v>
      </c>
      <c r="AU135" s="1" t="s">
        <v>127</v>
      </c>
      <c r="AV135" s="1" t="s">
        <v>127</v>
      </c>
      <c r="AW135" s="1" t="s">
        <v>45</v>
      </c>
      <c r="AX135" s="1" t="s">
        <v>127</v>
      </c>
      <c r="AY135" s="1" t="s">
        <v>127</v>
      </c>
      <c r="AZ135" s="1" t="s">
        <v>127</v>
      </c>
      <c r="BA135" s="1" t="s">
        <v>127</v>
      </c>
      <c r="BB135" s="1" t="s">
        <v>127</v>
      </c>
      <c r="BC135" s="1" t="s">
        <v>127</v>
      </c>
      <c r="BD135" s="1" t="s">
        <v>127</v>
      </c>
      <c r="BE135" s="1" t="s">
        <v>127</v>
      </c>
      <c r="BF135" s="1" t="s">
        <v>127</v>
      </c>
      <c r="BG135" s="1" t="s">
        <v>127</v>
      </c>
      <c r="BH135" s="1" t="s">
        <v>127</v>
      </c>
      <c r="BI135" s="1" t="s">
        <v>127</v>
      </c>
      <c r="BJ135" s="1" t="s">
        <v>127</v>
      </c>
      <c r="BK135" s="1" t="s">
        <v>58</v>
      </c>
      <c r="BL135" s="1" t="s">
        <v>127</v>
      </c>
      <c r="BM135" s="1" t="s">
        <v>127</v>
      </c>
      <c r="BN135" s="1" t="s">
        <v>127</v>
      </c>
      <c r="BO135" s="1" t="s">
        <v>127</v>
      </c>
      <c r="BP135" s="1" t="s">
        <v>127</v>
      </c>
      <c r="BQ135" s="1" t="s">
        <v>64</v>
      </c>
      <c r="BR135" s="1" t="s">
        <v>127</v>
      </c>
      <c r="BS135" s="1" t="s">
        <v>66</v>
      </c>
      <c r="BT135" s="1" t="s">
        <v>67</v>
      </c>
      <c r="BU135" s="1" t="s">
        <v>127</v>
      </c>
      <c r="BV135" s="1" t="s">
        <v>68</v>
      </c>
      <c r="BW135" s="1" t="s">
        <v>127</v>
      </c>
      <c r="BX135" s="1" t="s">
        <v>127</v>
      </c>
      <c r="BY135" s="1" t="s">
        <v>127</v>
      </c>
      <c r="BZ135" s="1" t="s">
        <v>72</v>
      </c>
      <c r="CA135" s="1" t="s">
        <v>127</v>
      </c>
      <c r="CB135" s="1" t="s">
        <v>127</v>
      </c>
      <c r="CC135" s="1" t="s">
        <v>75</v>
      </c>
      <c r="CD135" s="1" t="s">
        <v>127</v>
      </c>
      <c r="CE135" s="1" t="s">
        <v>127</v>
      </c>
      <c r="CF135" s="1" t="s">
        <v>127</v>
      </c>
      <c r="CG135" s="1" t="s">
        <v>78</v>
      </c>
      <c r="CH135" s="1" t="s">
        <v>127</v>
      </c>
      <c r="CI135" s="1" t="s">
        <v>127</v>
      </c>
      <c r="CJ135" s="1" t="s">
        <v>127</v>
      </c>
      <c r="CK135" s="1" t="s">
        <v>127</v>
      </c>
      <c r="CL135" s="1" t="s">
        <v>83</v>
      </c>
      <c r="CM135" s="1" t="s">
        <v>127</v>
      </c>
      <c r="CN135" s="1" t="s">
        <v>127</v>
      </c>
      <c r="CO135" s="1" t="s">
        <v>2025</v>
      </c>
      <c r="CP135" s="1" t="s">
        <v>127</v>
      </c>
      <c r="CQ135" s="1" t="s">
        <v>127</v>
      </c>
      <c r="CR135" s="1" t="s">
        <v>127</v>
      </c>
      <c r="CS135" s="1" t="s">
        <v>89</v>
      </c>
      <c r="CT135" s="1" t="s">
        <v>127</v>
      </c>
      <c r="CU135" s="1" t="s">
        <v>91</v>
      </c>
      <c r="CV135" s="1" t="s">
        <v>127</v>
      </c>
      <c r="CW135" s="1" t="s">
        <v>127</v>
      </c>
      <c r="CX135" s="1" t="s">
        <v>127</v>
      </c>
      <c r="CY135" s="1" t="s">
        <v>127</v>
      </c>
      <c r="CZ135" s="1" t="s">
        <v>96</v>
      </c>
      <c r="DA135" s="1" t="s">
        <v>127</v>
      </c>
      <c r="DB135" s="1" t="s">
        <v>127</v>
      </c>
      <c r="DC135" s="1" t="s">
        <v>127</v>
      </c>
      <c r="DD135" s="1" t="s">
        <v>127</v>
      </c>
      <c r="DE135" s="1" t="s">
        <v>127</v>
      </c>
      <c r="DF135" s="1" t="s">
        <v>127</v>
      </c>
      <c r="DG135" s="1" t="s">
        <v>127</v>
      </c>
      <c r="DH135" s="1" t="s">
        <v>103</v>
      </c>
      <c r="DI135" s="1" t="s">
        <v>127</v>
      </c>
      <c r="DJ135" s="1" t="s">
        <v>105</v>
      </c>
      <c r="DK135" s="1" t="s">
        <v>127</v>
      </c>
      <c r="DL135" s="1" t="s">
        <v>127</v>
      </c>
      <c r="DM135" s="1" t="s">
        <v>107</v>
      </c>
      <c r="DN135" s="1" t="s">
        <v>127</v>
      </c>
      <c r="DO135" s="1" t="s">
        <v>127</v>
      </c>
      <c r="DP135" s="1" t="s">
        <v>109</v>
      </c>
      <c r="DQ135" s="1" t="s">
        <v>127</v>
      </c>
      <c r="DR135" s="1" t="s">
        <v>127</v>
      </c>
      <c r="DS135" s="1" t="s">
        <v>127</v>
      </c>
      <c r="DT135" s="1" t="s">
        <v>127</v>
      </c>
      <c r="DU135" s="1" t="s">
        <v>127</v>
      </c>
      <c r="DV135" s="1" t="s">
        <v>591</v>
      </c>
      <c r="DW135" s="1" t="s">
        <v>2026</v>
      </c>
      <c r="DX135" s="1" t="s">
        <v>2027</v>
      </c>
      <c r="DY135" s="1" t="s">
        <v>2028</v>
      </c>
      <c r="DZ135" s="1" t="s">
        <v>2029</v>
      </c>
      <c r="EA135" s="1" t="s">
        <v>2030</v>
      </c>
      <c r="EB135" s="1" t="s">
        <v>2031</v>
      </c>
    </row>
    <row r="136" spans="1:132" x14ac:dyDescent="0.2">
      <c r="A136" s="1" t="s">
        <v>2032</v>
      </c>
      <c r="B136" s="1" t="s">
        <v>2033</v>
      </c>
      <c r="C136" s="1" t="s">
        <v>2034</v>
      </c>
      <c r="D136" s="1" t="s">
        <v>2035</v>
      </c>
      <c r="E136" s="2"/>
      <c r="F136" s="2"/>
      <c r="G136" s="1" t="s">
        <v>185</v>
      </c>
      <c r="H136" s="1" t="s">
        <v>186</v>
      </c>
      <c r="I136" s="1" t="s">
        <v>127</v>
      </c>
      <c r="J136" s="1" t="s">
        <v>150</v>
      </c>
      <c r="K136">
        <v>2015</v>
      </c>
      <c r="L136" s="1" t="s">
        <v>2036</v>
      </c>
      <c r="M136" s="1" t="s">
        <v>12</v>
      </c>
      <c r="N136" s="1" t="s">
        <v>127</v>
      </c>
      <c r="O136" s="1" t="s">
        <v>127</v>
      </c>
      <c r="P136" s="1" t="s">
        <v>127</v>
      </c>
      <c r="Q136" s="1" t="s">
        <v>127</v>
      </c>
      <c r="R136" s="1" t="s">
        <v>127</v>
      </c>
      <c r="S136" s="1" t="s">
        <v>127</v>
      </c>
      <c r="T136" s="1" t="s">
        <v>127</v>
      </c>
      <c r="U136" s="1" t="s">
        <v>127</v>
      </c>
      <c r="V136" s="1" t="s">
        <v>21</v>
      </c>
      <c r="W136" s="1" t="s">
        <v>127</v>
      </c>
      <c r="X136" s="1" t="s">
        <v>127</v>
      </c>
      <c r="Y136" s="1" t="s">
        <v>127</v>
      </c>
      <c r="Z136" s="1" t="s">
        <v>127</v>
      </c>
      <c r="AA136" s="1" t="s">
        <v>127</v>
      </c>
      <c r="AB136" s="1" t="s">
        <v>127</v>
      </c>
      <c r="AC136" s="1" t="s">
        <v>127</v>
      </c>
      <c r="AD136" s="1" t="s">
        <v>2037</v>
      </c>
      <c r="AE136" s="1" t="s">
        <v>127</v>
      </c>
      <c r="AF136" s="1" t="s">
        <v>2038</v>
      </c>
      <c r="AG136" s="1" t="s">
        <v>127</v>
      </c>
      <c r="AH136" s="1" t="s">
        <v>127</v>
      </c>
      <c r="AI136" s="1" t="s">
        <v>127</v>
      </c>
      <c r="AJ136"/>
      <c r="AK136" s="1" t="s">
        <v>127</v>
      </c>
      <c r="AL136" s="1" t="s">
        <v>127</v>
      </c>
      <c r="AM136">
        <v>5</v>
      </c>
      <c r="AN136"/>
      <c r="AO136" s="1" t="s">
        <v>127</v>
      </c>
      <c r="AP136" s="1" t="s">
        <v>38</v>
      </c>
      <c r="AQ136" s="1" t="s">
        <v>127</v>
      </c>
      <c r="AR136"/>
      <c r="AS136"/>
      <c r="AT136" s="1" t="s">
        <v>127</v>
      </c>
      <c r="AU136" s="1" t="s">
        <v>127</v>
      </c>
      <c r="AV136" s="1" t="s">
        <v>127</v>
      </c>
      <c r="AW136" s="1" t="s">
        <v>127</v>
      </c>
      <c r="AX136" s="1" t="s">
        <v>127</v>
      </c>
      <c r="AY136" s="1" t="s">
        <v>127</v>
      </c>
      <c r="AZ136" s="1" t="s">
        <v>127</v>
      </c>
      <c r="BA136" s="1" t="s">
        <v>127</v>
      </c>
      <c r="BB136" s="1" t="s">
        <v>127</v>
      </c>
      <c r="BC136" s="1" t="s">
        <v>127</v>
      </c>
      <c r="BD136" s="1" t="s">
        <v>127</v>
      </c>
      <c r="BE136" s="1" t="s">
        <v>53</v>
      </c>
      <c r="BF136" s="1" t="s">
        <v>127</v>
      </c>
      <c r="BG136" s="1" t="s">
        <v>127</v>
      </c>
      <c r="BH136" s="1" t="s">
        <v>127</v>
      </c>
      <c r="BI136" s="1" t="s">
        <v>127</v>
      </c>
      <c r="BJ136" s="1" t="s">
        <v>127</v>
      </c>
      <c r="BK136" s="1" t="s">
        <v>58</v>
      </c>
      <c r="BL136" s="1" t="s">
        <v>127</v>
      </c>
      <c r="BM136" s="1" t="s">
        <v>127</v>
      </c>
      <c r="BN136" s="1" t="s">
        <v>127</v>
      </c>
      <c r="BO136" s="1" t="s">
        <v>127</v>
      </c>
      <c r="BP136" s="1" t="s">
        <v>127</v>
      </c>
      <c r="BQ136" s="1" t="s">
        <v>127</v>
      </c>
      <c r="BR136" s="1" t="s">
        <v>127</v>
      </c>
      <c r="BS136" s="1" t="s">
        <v>127</v>
      </c>
      <c r="BT136" s="1" t="s">
        <v>127</v>
      </c>
      <c r="BU136" s="1" t="s">
        <v>127</v>
      </c>
      <c r="BV136" s="1" t="s">
        <v>127</v>
      </c>
      <c r="BW136" s="1" t="s">
        <v>69</v>
      </c>
      <c r="BX136" s="1" t="s">
        <v>127</v>
      </c>
      <c r="BY136" s="1" t="s">
        <v>71</v>
      </c>
      <c r="BZ136" s="1" t="s">
        <v>127</v>
      </c>
      <c r="CA136" s="1" t="s">
        <v>127</v>
      </c>
      <c r="CB136" s="1" t="s">
        <v>127</v>
      </c>
      <c r="CC136" s="1" t="s">
        <v>127</v>
      </c>
      <c r="CD136" s="1" t="s">
        <v>127</v>
      </c>
      <c r="CE136" s="1" t="s">
        <v>127</v>
      </c>
      <c r="CF136" s="1" t="s">
        <v>127</v>
      </c>
      <c r="CG136" s="1" t="s">
        <v>127</v>
      </c>
      <c r="CH136" s="1" t="s">
        <v>127</v>
      </c>
      <c r="CI136" s="1" t="s">
        <v>80</v>
      </c>
      <c r="CJ136" s="1" t="s">
        <v>127</v>
      </c>
      <c r="CK136" s="1" t="s">
        <v>127</v>
      </c>
      <c r="CL136" s="1" t="s">
        <v>127</v>
      </c>
      <c r="CM136" s="1" t="s">
        <v>127</v>
      </c>
      <c r="CN136" s="1" t="s">
        <v>127</v>
      </c>
      <c r="CO136" s="1" t="s">
        <v>2039</v>
      </c>
      <c r="CP136" s="1" t="s">
        <v>127</v>
      </c>
      <c r="CQ136" s="1" t="s">
        <v>127</v>
      </c>
      <c r="CR136" s="1" t="s">
        <v>127</v>
      </c>
      <c r="CS136" s="1" t="s">
        <v>127</v>
      </c>
      <c r="CT136" s="1" t="s">
        <v>127</v>
      </c>
      <c r="CU136" s="1" t="s">
        <v>127</v>
      </c>
      <c r="CV136" s="1" t="s">
        <v>127</v>
      </c>
      <c r="CW136" s="1" t="s">
        <v>127</v>
      </c>
      <c r="CX136" s="1" t="s">
        <v>127</v>
      </c>
      <c r="CY136" s="1" t="s">
        <v>95</v>
      </c>
      <c r="CZ136" s="1" t="s">
        <v>127</v>
      </c>
      <c r="DA136" s="1" t="s">
        <v>127</v>
      </c>
      <c r="DB136" s="1" t="s">
        <v>127</v>
      </c>
      <c r="DC136" s="1" t="s">
        <v>127</v>
      </c>
      <c r="DD136" s="1" t="s">
        <v>127</v>
      </c>
      <c r="DE136" s="1" t="s">
        <v>127</v>
      </c>
      <c r="DF136" s="1" t="s">
        <v>101</v>
      </c>
      <c r="DG136" s="1" t="s">
        <v>127</v>
      </c>
      <c r="DH136" s="1" t="s">
        <v>103</v>
      </c>
      <c r="DI136" s="1" t="s">
        <v>127</v>
      </c>
      <c r="DJ136" s="1" t="s">
        <v>127</v>
      </c>
      <c r="DK136" s="1" t="s">
        <v>127</v>
      </c>
      <c r="DL136" s="1" t="s">
        <v>127</v>
      </c>
      <c r="DM136" s="1" t="s">
        <v>127</v>
      </c>
      <c r="DN136" s="1" t="s">
        <v>127</v>
      </c>
      <c r="DO136" s="1" t="s">
        <v>127</v>
      </c>
      <c r="DP136" s="1" t="s">
        <v>127</v>
      </c>
      <c r="DQ136" s="1" t="s">
        <v>127</v>
      </c>
      <c r="DR136" s="1" t="s">
        <v>127</v>
      </c>
      <c r="DS136" s="1" t="s">
        <v>127</v>
      </c>
      <c r="DT136" s="1" t="s">
        <v>113</v>
      </c>
      <c r="DU136" s="1" t="s">
        <v>127</v>
      </c>
      <c r="DV136" s="1" t="s">
        <v>127</v>
      </c>
      <c r="DW136" s="1" t="s">
        <v>127</v>
      </c>
      <c r="DX136" s="1" t="s">
        <v>127</v>
      </c>
      <c r="DY136" s="1" t="s">
        <v>127</v>
      </c>
      <c r="DZ136" s="1" t="s">
        <v>2040</v>
      </c>
      <c r="EA136" s="1" t="s">
        <v>2041</v>
      </c>
      <c r="EB136" s="1" t="s">
        <v>2042</v>
      </c>
    </row>
    <row r="137" spans="1:132" x14ac:dyDescent="0.2">
      <c r="A137" s="1" t="s">
        <v>2043</v>
      </c>
      <c r="B137" s="1" t="s">
        <v>2044</v>
      </c>
      <c r="C137" s="1" t="s">
        <v>2045</v>
      </c>
      <c r="D137" s="1" t="s">
        <v>2046</v>
      </c>
      <c r="E137" s="2"/>
      <c r="F137" s="2"/>
      <c r="G137" s="1" t="s">
        <v>185</v>
      </c>
      <c r="H137" s="1" t="s">
        <v>186</v>
      </c>
      <c r="I137" s="1" t="s">
        <v>127</v>
      </c>
      <c r="J137" s="1" t="s">
        <v>150</v>
      </c>
      <c r="K137">
        <v>2014</v>
      </c>
      <c r="L137" s="1" t="s">
        <v>2047</v>
      </c>
      <c r="M137" s="1" t="s">
        <v>12</v>
      </c>
      <c r="N137" s="1" t="s">
        <v>127</v>
      </c>
      <c r="O137" s="1" t="s">
        <v>127</v>
      </c>
      <c r="P137" s="1" t="s">
        <v>127</v>
      </c>
      <c r="Q137" s="1" t="s">
        <v>127</v>
      </c>
      <c r="R137" s="1" t="s">
        <v>127</v>
      </c>
      <c r="S137" s="1" t="s">
        <v>127</v>
      </c>
      <c r="T137" s="1" t="s">
        <v>19</v>
      </c>
      <c r="U137" s="1" t="s">
        <v>127</v>
      </c>
      <c r="V137" s="1" t="s">
        <v>21</v>
      </c>
      <c r="W137" s="1" t="s">
        <v>22</v>
      </c>
      <c r="X137" s="1" t="s">
        <v>127</v>
      </c>
      <c r="Y137" s="1" t="s">
        <v>127</v>
      </c>
      <c r="Z137" s="1" t="s">
        <v>127</v>
      </c>
      <c r="AA137" s="1" t="s">
        <v>127</v>
      </c>
      <c r="AB137" s="1" t="s">
        <v>127</v>
      </c>
      <c r="AC137" s="1" t="s">
        <v>188</v>
      </c>
      <c r="AD137" s="1" t="s">
        <v>127</v>
      </c>
      <c r="AE137" s="1" t="s">
        <v>188</v>
      </c>
      <c r="AF137" s="1" t="s">
        <v>127</v>
      </c>
      <c r="AG137" s="1" t="s">
        <v>2044</v>
      </c>
      <c r="AH137" s="1" t="s">
        <v>131</v>
      </c>
      <c r="AI137" s="1" t="s">
        <v>127</v>
      </c>
      <c r="AJ137">
        <v>36</v>
      </c>
      <c r="AK137" s="1" t="s">
        <v>417</v>
      </c>
      <c r="AL137" s="1" t="s">
        <v>133</v>
      </c>
      <c r="AM137"/>
      <c r="AN137"/>
      <c r="AO137" s="1" t="s">
        <v>127</v>
      </c>
      <c r="AP137" s="1" t="s">
        <v>127</v>
      </c>
      <c r="AQ137" s="1" t="s">
        <v>127</v>
      </c>
      <c r="AR137"/>
      <c r="AS137"/>
      <c r="AT137" s="1" t="s">
        <v>127</v>
      </c>
      <c r="AU137" s="1" t="s">
        <v>127</v>
      </c>
      <c r="AV137" s="1" t="s">
        <v>127</v>
      </c>
      <c r="AW137" s="1" t="s">
        <v>127</v>
      </c>
      <c r="AX137" s="1" t="s">
        <v>127</v>
      </c>
      <c r="AY137" s="1" t="s">
        <v>47</v>
      </c>
      <c r="AZ137" s="1" t="s">
        <v>127</v>
      </c>
      <c r="BA137" s="1" t="s">
        <v>127</v>
      </c>
      <c r="BB137" s="1" t="s">
        <v>127</v>
      </c>
      <c r="BC137" s="1" t="s">
        <v>127</v>
      </c>
      <c r="BD137" s="1" t="s">
        <v>127</v>
      </c>
      <c r="BE137" s="1" t="s">
        <v>53</v>
      </c>
      <c r="BF137" s="1" t="s">
        <v>54</v>
      </c>
      <c r="BG137" s="1" t="s">
        <v>127</v>
      </c>
      <c r="BH137" s="1" t="s">
        <v>127</v>
      </c>
      <c r="BI137" s="1" t="s">
        <v>127</v>
      </c>
      <c r="BJ137" s="1" t="s">
        <v>57</v>
      </c>
      <c r="BK137" s="1" t="s">
        <v>58</v>
      </c>
      <c r="BL137" s="1" t="s">
        <v>127</v>
      </c>
      <c r="BM137" s="1" t="s">
        <v>127</v>
      </c>
      <c r="BN137" s="1" t="s">
        <v>127</v>
      </c>
      <c r="BO137" s="1" t="s">
        <v>127</v>
      </c>
      <c r="BP137" s="1" t="s">
        <v>127</v>
      </c>
      <c r="BQ137" s="1" t="s">
        <v>127</v>
      </c>
      <c r="BR137" s="1" t="s">
        <v>127</v>
      </c>
      <c r="BS137" s="1" t="s">
        <v>127</v>
      </c>
      <c r="BT137" s="1" t="s">
        <v>127</v>
      </c>
      <c r="BU137" s="1" t="s">
        <v>127</v>
      </c>
      <c r="BV137" s="1" t="s">
        <v>127</v>
      </c>
      <c r="BW137" s="1" t="s">
        <v>127</v>
      </c>
      <c r="BX137" s="1" t="s">
        <v>127</v>
      </c>
      <c r="BY137" s="1" t="s">
        <v>71</v>
      </c>
      <c r="BZ137" s="1" t="s">
        <v>127</v>
      </c>
      <c r="CA137" s="1" t="s">
        <v>127</v>
      </c>
      <c r="CB137" s="1" t="s">
        <v>127</v>
      </c>
      <c r="CC137" s="1" t="s">
        <v>127</v>
      </c>
      <c r="CD137" s="1" t="s">
        <v>127</v>
      </c>
      <c r="CE137" s="1" t="s">
        <v>127</v>
      </c>
      <c r="CF137" s="1" t="s">
        <v>127</v>
      </c>
      <c r="CG137" s="1" t="s">
        <v>127</v>
      </c>
      <c r="CH137" s="1" t="s">
        <v>127</v>
      </c>
      <c r="CI137" s="1" t="s">
        <v>80</v>
      </c>
      <c r="CJ137" s="1" t="s">
        <v>127</v>
      </c>
      <c r="CK137" s="1" t="s">
        <v>127</v>
      </c>
      <c r="CL137" s="1" t="s">
        <v>127</v>
      </c>
      <c r="CM137" s="1" t="s">
        <v>127</v>
      </c>
      <c r="CN137" s="1" t="s">
        <v>127</v>
      </c>
      <c r="CO137" s="1" t="s">
        <v>127</v>
      </c>
      <c r="CP137" s="1" t="s">
        <v>127</v>
      </c>
      <c r="CQ137" s="1" t="s">
        <v>127</v>
      </c>
      <c r="CR137" s="1" t="s">
        <v>127</v>
      </c>
      <c r="CS137" s="1" t="s">
        <v>127</v>
      </c>
      <c r="CT137" s="1" t="s">
        <v>127</v>
      </c>
      <c r="CU137" s="1" t="s">
        <v>127</v>
      </c>
      <c r="CV137" s="1" t="s">
        <v>127</v>
      </c>
      <c r="CW137" s="1" t="s">
        <v>127</v>
      </c>
      <c r="CX137" s="1" t="s">
        <v>127</v>
      </c>
      <c r="CY137" s="1" t="s">
        <v>127</v>
      </c>
      <c r="CZ137" s="1" t="s">
        <v>127</v>
      </c>
      <c r="DA137" s="1" t="s">
        <v>127</v>
      </c>
      <c r="DB137" s="1" t="s">
        <v>127</v>
      </c>
      <c r="DC137" s="1" t="s">
        <v>127</v>
      </c>
      <c r="DD137" s="1" t="s">
        <v>127</v>
      </c>
      <c r="DE137" s="1" t="s">
        <v>127</v>
      </c>
      <c r="DF137" s="1" t="s">
        <v>127</v>
      </c>
      <c r="DG137" s="1" t="s">
        <v>127</v>
      </c>
      <c r="DH137" s="1" t="s">
        <v>127</v>
      </c>
      <c r="DI137" s="1" t="s">
        <v>127</v>
      </c>
      <c r="DJ137" s="1" t="s">
        <v>127</v>
      </c>
      <c r="DK137" s="1" t="s">
        <v>127</v>
      </c>
      <c r="DL137" s="1" t="s">
        <v>127</v>
      </c>
      <c r="DM137" s="1" t="s">
        <v>127</v>
      </c>
      <c r="DN137" s="1" t="s">
        <v>127</v>
      </c>
      <c r="DO137" s="1" t="s">
        <v>127</v>
      </c>
      <c r="DP137" s="1" t="s">
        <v>127</v>
      </c>
      <c r="DQ137" s="1" t="s">
        <v>127</v>
      </c>
      <c r="DR137" s="1" t="s">
        <v>127</v>
      </c>
      <c r="DS137" s="1" t="s">
        <v>127</v>
      </c>
      <c r="DT137" s="1" t="s">
        <v>127</v>
      </c>
      <c r="DU137" s="1" t="s">
        <v>127</v>
      </c>
      <c r="DV137" s="1" t="s">
        <v>127</v>
      </c>
      <c r="DW137" s="1" t="s">
        <v>127</v>
      </c>
      <c r="DX137" s="1" t="s">
        <v>127</v>
      </c>
      <c r="DY137" s="1" t="s">
        <v>127</v>
      </c>
      <c r="DZ137" s="1" t="s">
        <v>2048</v>
      </c>
      <c r="EA137" s="1" t="s">
        <v>2049</v>
      </c>
      <c r="EB137" s="1" t="s">
        <v>2050</v>
      </c>
    </row>
    <row r="138" spans="1:132" x14ac:dyDescent="0.2">
      <c r="A138" s="1" t="s">
        <v>2051</v>
      </c>
      <c r="B138" s="1" t="s">
        <v>2052</v>
      </c>
      <c r="C138" s="1" t="s">
        <v>2053</v>
      </c>
      <c r="D138" s="1" t="s">
        <v>2054</v>
      </c>
      <c r="E138" s="2"/>
      <c r="F138" s="2"/>
      <c r="G138" s="1" t="s">
        <v>185</v>
      </c>
      <c r="H138" s="1" t="s">
        <v>186</v>
      </c>
      <c r="I138" s="1" t="s">
        <v>127</v>
      </c>
      <c r="J138" s="1" t="s">
        <v>128</v>
      </c>
      <c r="K138">
        <v>2013</v>
      </c>
      <c r="L138" s="1" t="s">
        <v>2055</v>
      </c>
      <c r="M138" s="1" t="s">
        <v>127</v>
      </c>
      <c r="N138" s="1" t="s">
        <v>13</v>
      </c>
      <c r="O138" s="1" t="s">
        <v>14</v>
      </c>
      <c r="P138" s="1" t="s">
        <v>127</v>
      </c>
      <c r="Q138" s="1" t="s">
        <v>127</v>
      </c>
      <c r="R138" s="1" t="s">
        <v>127</v>
      </c>
      <c r="S138" s="1" t="s">
        <v>127</v>
      </c>
      <c r="T138" s="1" t="s">
        <v>19</v>
      </c>
      <c r="U138" s="1" t="s">
        <v>127</v>
      </c>
      <c r="V138" s="1" t="s">
        <v>127</v>
      </c>
      <c r="W138" s="1" t="s">
        <v>22</v>
      </c>
      <c r="X138" s="1" t="s">
        <v>127</v>
      </c>
      <c r="Y138" s="1" t="s">
        <v>24</v>
      </c>
      <c r="Z138" s="1" t="s">
        <v>127</v>
      </c>
      <c r="AA138" s="1" t="s">
        <v>26</v>
      </c>
      <c r="AB138" s="1" t="s">
        <v>127</v>
      </c>
      <c r="AC138" s="1" t="s">
        <v>354</v>
      </c>
      <c r="AD138" s="1" t="s">
        <v>127</v>
      </c>
      <c r="AE138" s="1" t="s">
        <v>797</v>
      </c>
      <c r="AF138" s="1" t="s">
        <v>127</v>
      </c>
      <c r="AG138" s="1" t="s">
        <v>2052</v>
      </c>
      <c r="AH138" s="1" t="s">
        <v>203</v>
      </c>
      <c r="AI138" s="1" t="s">
        <v>127</v>
      </c>
      <c r="AJ138">
        <v>47</v>
      </c>
      <c r="AK138" s="1" t="s">
        <v>2056</v>
      </c>
      <c r="AL138" s="1" t="s">
        <v>172</v>
      </c>
      <c r="AM138">
        <v>2</v>
      </c>
      <c r="AN138">
        <v>0</v>
      </c>
      <c r="AO138" s="1" t="s">
        <v>127</v>
      </c>
      <c r="AP138" s="1" t="s">
        <v>127</v>
      </c>
      <c r="AQ138" s="1" t="s">
        <v>39</v>
      </c>
      <c r="AR138">
        <v>0</v>
      </c>
      <c r="AS138">
        <v>2</v>
      </c>
      <c r="AT138" s="1" t="s">
        <v>127</v>
      </c>
      <c r="AU138" s="1" t="s">
        <v>127</v>
      </c>
      <c r="AV138" s="1" t="s">
        <v>127</v>
      </c>
      <c r="AW138" s="1" t="s">
        <v>127</v>
      </c>
      <c r="AX138" s="1" t="s">
        <v>127</v>
      </c>
      <c r="AY138" s="1" t="s">
        <v>127</v>
      </c>
      <c r="AZ138" s="1" t="s">
        <v>127</v>
      </c>
      <c r="BA138" s="1" t="s">
        <v>127</v>
      </c>
      <c r="BB138" s="1" t="s">
        <v>127</v>
      </c>
      <c r="BC138" s="1" t="s">
        <v>127</v>
      </c>
      <c r="BD138" s="1" t="s">
        <v>127</v>
      </c>
      <c r="BE138" s="1" t="s">
        <v>127</v>
      </c>
      <c r="BF138" s="1" t="s">
        <v>54</v>
      </c>
      <c r="BG138" s="1" t="s">
        <v>127</v>
      </c>
      <c r="BH138" s="1" t="s">
        <v>127</v>
      </c>
      <c r="BI138" s="1" t="s">
        <v>127</v>
      </c>
      <c r="BJ138" s="1" t="s">
        <v>127</v>
      </c>
      <c r="BK138" s="1" t="s">
        <v>58</v>
      </c>
      <c r="BL138" s="1" t="s">
        <v>127</v>
      </c>
      <c r="BM138" s="1" t="s">
        <v>127</v>
      </c>
      <c r="BN138" s="1" t="s">
        <v>127</v>
      </c>
      <c r="BO138" s="1" t="s">
        <v>127</v>
      </c>
      <c r="BP138" s="1" t="s">
        <v>127</v>
      </c>
      <c r="BQ138" s="1" t="s">
        <v>64</v>
      </c>
      <c r="BR138" s="1" t="s">
        <v>127</v>
      </c>
      <c r="BS138" s="1" t="s">
        <v>127</v>
      </c>
      <c r="BT138" s="1" t="s">
        <v>67</v>
      </c>
      <c r="BU138" s="1" t="s">
        <v>134</v>
      </c>
      <c r="BV138" s="1" t="s">
        <v>127</v>
      </c>
      <c r="BW138" s="1" t="s">
        <v>127</v>
      </c>
      <c r="BX138" s="1" t="s">
        <v>127</v>
      </c>
      <c r="BY138" s="1" t="s">
        <v>71</v>
      </c>
      <c r="BZ138" s="1" t="s">
        <v>127</v>
      </c>
      <c r="CA138" s="1" t="s">
        <v>127</v>
      </c>
      <c r="CB138" s="1" t="s">
        <v>127</v>
      </c>
      <c r="CC138" s="1" t="s">
        <v>127</v>
      </c>
      <c r="CD138" s="1" t="s">
        <v>127</v>
      </c>
      <c r="CE138" s="1" t="s">
        <v>127</v>
      </c>
      <c r="CF138" s="1" t="s">
        <v>127</v>
      </c>
      <c r="CG138" s="1" t="s">
        <v>78</v>
      </c>
      <c r="CH138" s="1" t="s">
        <v>79</v>
      </c>
      <c r="CI138" s="1" t="s">
        <v>127</v>
      </c>
      <c r="CJ138" s="1" t="s">
        <v>127</v>
      </c>
      <c r="CK138" s="1" t="s">
        <v>82</v>
      </c>
      <c r="CL138" s="1" t="s">
        <v>127</v>
      </c>
      <c r="CM138" s="1" t="s">
        <v>127</v>
      </c>
      <c r="CN138" s="1" t="s">
        <v>127</v>
      </c>
      <c r="CO138" s="1" t="s">
        <v>2057</v>
      </c>
      <c r="CP138" s="1" t="s">
        <v>2058</v>
      </c>
      <c r="CQ138" s="1" t="s">
        <v>127</v>
      </c>
      <c r="CR138" s="1" t="s">
        <v>88</v>
      </c>
      <c r="CS138" s="1" t="s">
        <v>89</v>
      </c>
      <c r="CT138" s="1" t="s">
        <v>127</v>
      </c>
      <c r="CU138" s="1" t="s">
        <v>127</v>
      </c>
      <c r="CV138" s="1" t="s">
        <v>127</v>
      </c>
      <c r="CW138" s="1" t="s">
        <v>127</v>
      </c>
      <c r="CX138" s="1" t="s">
        <v>127</v>
      </c>
      <c r="CY138" s="1" t="s">
        <v>127</v>
      </c>
      <c r="CZ138" s="1" t="s">
        <v>127</v>
      </c>
      <c r="DA138" s="1" t="s">
        <v>127</v>
      </c>
      <c r="DB138" s="1" t="s">
        <v>127</v>
      </c>
      <c r="DC138" s="1" t="s">
        <v>98</v>
      </c>
      <c r="DD138" s="1" t="s">
        <v>99</v>
      </c>
      <c r="DE138" s="1" t="s">
        <v>100</v>
      </c>
      <c r="DF138" s="1" t="s">
        <v>101</v>
      </c>
      <c r="DG138" s="1" t="s">
        <v>102</v>
      </c>
      <c r="DH138" s="1" t="s">
        <v>103</v>
      </c>
      <c r="DI138" s="1" t="s">
        <v>104</v>
      </c>
      <c r="DJ138" s="1" t="s">
        <v>105</v>
      </c>
      <c r="DK138" s="1" t="s">
        <v>127</v>
      </c>
      <c r="DL138" s="1" t="s">
        <v>127</v>
      </c>
      <c r="DM138" s="1" t="s">
        <v>127</v>
      </c>
      <c r="DN138" s="1" t="s">
        <v>127</v>
      </c>
      <c r="DO138" s="1" t="s">
        <v>127</v>
      </c>
      <c r="DP138" s="1" t="s">
        <v>109</v>
      </c>
      <c r="DQ138" s="1" t="s">
        <v>110</v>
      </c>
      <c r="DR138" s="1" t="s">
        <v>111</v>
      </c>
      <c r="DS138" s="1" t="s">
        <v>112</v>
      </c>
      <c r="DT138" s="1" t="s">
        <v>127</v>
      </c>
      <c r="DU138" s="1" t="s">
        <v>127</v>
      </c>
      <c r="DV138" s="1" t="s">
        <v>2059</v>
      </c>
      <c r="DW138" s="1" t="s">
        <v>2059</v>
      </c>
      <c r="DX138" s="1" t="s">
        <v>2060</v>
      </c>
      <c r="DY138" s="1" t="s">
        <v>2061</v>
      </c>
      <c r="DZ138" s="1" t="s">
        <v>2062</v>
      </c>
      <c r="EA138" s="1" t="s">
        <v>2063</v>
      </c>
      <c r="EB138" s="1" t="s">
        <v>2064</v>
      </c>
    </row>
    <row r="139" spans="1:132" x14ac:dyDescent="0.2">
      <c r="A139" s="1" t="s">
        <v>2065</v>
      </c>
      <c r="B139" s="1" t="s">
        <v>2066</v>
      </c>
      <c r="C139" s="1" t="s">
        <v>2067</v>
      </c>
      <c r="D139" s="1" t="s">
        <v>2068</v>
      </c>
      <c r="E139" s="2"/>
      <c r="F139" s="2"/>
      <c r="G139" s="1" t="s">
        <v>185</v>
      </c>
      <c r="H139" s="1" t="s">
        <v>186</v>
      </c>
      <c r="I139" s="1" t="s">
        <v>2069</v>
      </c>
      <c r="J139" s="1" t="s">
        <v>128</v>
      </c>
      <c r="K139">
        <v>1936</v>
      </c>
      <c r="L139" s="1" t="s">
        <v>2070</v>
      </c>
      <c r="M139" s="1" t="s">
        <v>12</v>
      </c>
      <c r="N139" s="1" t="s">
        <v>127</v>
      </c>
      <c r="O139" s="1" t="s">
        <v>127</v>
      </c>
      <c r="P139" s="1" t="s">
        <v>127</v>
      </c>
      <c r="Q139" s="1" t="s">
        <v>127</v>
      </c>
      <c r="R139" s="1" t="s">
        <v>127</v>
      </c>
      <c r="S139" s="1" t="s">
        <v>18</v>
      </c>
      <c r="T139" s="1" t="s">
        <v>127</v>
      </c>
      <c r="U139" s="1" t="s">
        <v>127</v>
      </c>
      <c r="V139" s="1" t="s">
        <v>21</v>
      </c>
      <c r="W139" s="1" t="s">
        <v>22</v>
      </c>
      <c r="X139" s="1" t="s">
        <v>23</v>
      </c>
      <c r="Y139" s="1" t="s">
        <v>24</v>
      </c>
      <c r="Z139" s="1" t="s">
        <v>127</v>
      </c>
      <c r="AA139" s="1" t="s">
        <v>26</v>
      </c>
      <c r="AB139" s="1" t="s">
        <v>127</v>
      </c>
      <c r="AC139" s="1" t="s">
        <v>222</v>
      </c>
      <c r="AD139" s="1" t="s">
        <v>127</v>
      </c>
      <c r="AE139" s="1" t="s">
        <v>289</v>
      </c>
      <c r="AF139" s="1" t="s">
        <v>127</v>
      </c>
      <c r="AG139" s="1" t="s">
        <v>2066</v>
      </c>
      <c r="AH139" s="1" t="s">
        <v>203</v>
      </c>
      <c r="AI139" s="1" t="s">
        <v>127</v>
      </c>
      <c r="AJ139">
        <v>39</v>
      </c>
      <c r="AK139" s="1" t="s">
        <v>2071</v>
      </c>
      <c r="AL139" s="1" t="s">
        <v>172</v>
      </c>
      <c r="AM139">
        <v>1</v>
      </c>
      <c r="AN139">
        <v>25</v>
      </c>
      <c r="AO139" s="1" t="s">
        <v>127</v>
      </c>
      <c r="AP139" s="1" t="s">
        <v>38</v>
      </c>
      <c r="AQ139" s="1" t="s">
        <v>39</v>
      </c>
      <c r="AR139">
        <v>5</v>
      </c>
      <c r="AS139"/>
      <c r="AT139" s="1" t="s">
        <v>127</v>
      </c>
      <c r="AU139" s="1" t="s">
        <v>127</v>
      </c>
      <c r="AV139" s="1" t="s">
        <v>127</v>
      </c>
      <c r="AW139" s="1" t="s">
        <v>45</v>
      </c>
      <c r="AX139" s="1" t="s">
        <v>127</v>
      </c>
      <c r="AY139" s="1" t="s">
        <v>127</v>
      </c>
      <c r="AZ139" s="1" t="s">
        <v>127</v>
      </c>
      <c r="BA139" s="1" t="s">
        <v>127</v>
      </c>
      <c r="BB139" s="1" t="s">
        <v>127</v>
      </c>
      <c r="BC139" s="1" t="s">
        <v>127</v>
      </c>
      <c r="BD139" s="1" t="s">
        <v>127</v>
      </c>
      <c r="BE139" s="1" t="s">
        <v>127</v>
      </c>
      <c r="BF139" s="1" t="s">
        <v>127</v>
      </c>
      <c r="BG139" s="1" t="s">
        <v>127</v>
      </c>
      <c r="BH139" s="1" t="s">
        <v>55</v>
      </c>
      <c r="BI139" s="1" t="s">
        <v>56</v>
      </c>
      <c r="BJ139" s="1" t="s">
        <v>57</v>
      </c>
      <c r="BK139" s="1" t="s">
        <v>58</v>
      </c>
      <c r="BL139" s="1" t="s">
        <v>127</v>
      </c>
      <c r="BM139" s="1" t="s">
        <v>127</v>
      </c>
      <c r="BN139" s="1" t="s">
        <v>127</v>
      </c>
      <c r="BO139" s="1" t="s">
        <v>127</v>
      </c>
      <c r="BP139" s="1" t="s">
        <v>63</v>
      </c>
      <c r="BQ139" s="1" t="s">
        <v>64</v>
      </c>
      <c r="BR139" s="1" t="s">
        <v>127</v>
      </c>
      <c r="BS139" s="1" t="s">
        <v>127</v>
      </c>
      <c r="BT139" s="1" t="s">
        <v>127</v>
      </c>
      <c r="BU139" s="1" t="s">
        <v>2072</v>
      </c>
      <c r="BV139" s="1" t="s">
        <v>68</v>
      </c>
      <c r="BW139" s="1" t="s">
        <v>69</v>
      </c>
      <c r="BX139" s="1" t="s">
        <v>70</v>
      </c>
      <c r="BY139" s="1" t="s">
        <v>71</v>
      </c>
      <c r="BZ139" s="1" t="s">
        <v>72</v>
      </c>
      <c r="CA139" s="1" t="s">
        <v>127</v>
      </c>
      <c r="CB139" s="1" t="s">
        <v>74</v>
      </c>
      <c r="CC139" s="1" t="s">
        <v>127</v>
      </c>
      <c r="CD139" s="1" t="s">
        <v>76</v>
      </c>
      <c r="CE139" s="1" t="s">
        <v>127</v>
      </c>
      <c r="CF139" s="1" t="s">
        <v>127</v>
      </c>
      <c r="CG139" s="1" t="s">
        <v>78</v>
      </c>
      <c r="CH139" s="1" t="s">
        <v>79</v>
      </c>
      <c r="CI139" s="1" t="s">
        <v>80</v>
      </c>
      <c r="CJ139" s="1" t="s">
        <v>81</v>
      </c>
      <c r="CK139" s="1" t="s">
        <v>82</v>
      </c>
      <c r="CL139" s="1" t="s">
        <v>127</v>
      </c>
      <c r="CM139" s="1" t="s">
        <v>127</v>
      </c>
      <c r="CN139" s="1" t="s">
        <v>127</v>
      </c>
      <c r="CO139" s="1" t="s">
        <v>2073</v>
      </c>
      <c r="CP139" s="1" t="s">
        <v>2074</v>
      </c>
      <c r="CQ139" s="1" t="s">
        <v>127</v>
      </c>
      <c r="CR139" s="1" t="s">
        <v>127</v>
      </c>
      <c r="CS139" s="1" t="s">
        <v>89</v>
      </c>
      <c r="CT139" s="1" t="s">
        <v>127</v>
      </c>
      <c r="CU139" s="1" t="s">
        <v>127</v>
      </c>
      <c r="CV139" s="1" t="s">
        <v>127</v>
      </c>
      <c r="CW139" s="1" t="s">
        <v>127</v>
      </c>
      <c r="CX139" s="1" t="s">
        <v>127</v>
      </c>
      <c r="CY139" s="1" t="s">
        <v>127</v>
      </c>
      <c r="CZ139" s="1" t="s">
        <v>96</v>
      </c>
      <c r="DA139" s="1" t="s">
        <v>127</v>
      </c>
      <c r="DB139" s="1" t="s">
        <v>127</v>
      </c>
      <c r="DC139" s="1" t="s">
        <v>127</v>
      </c>
      <c r="DD139" s="1" t="s">
        <v>99</v>
      </c>
      <c r="DE139" s="1" t="s">
        <v>127</v>
      </c>
      <c r="DF139" s="1" t="s">
        <v>127</v>
      </c>
      <c r="DG139" s="1" t="s">
        <v>102</v>
      </c>
      <c r="DH139" s="1" t="s">
        <v>127</v>
      </c>
      <c r="DI139" s="1" t="s">
        <v>127</v>
      </c>
      <c r="DJ139" s="1" t="s">
        <v>127</v>
      </c>
      <c r="DK139" s="1" t="s">
        <v>127</v>
      </c>
      <c r="DL139" s="1" t="s">
        <v>127</v>
      </c>
      <c r="DM139" s="1" t="s">
        <v>107</v>
      </c>
      <c r="DN139" s="1" t="s">
        <v>88</v>
      </c>
      <c r="DO139" s="1" t="s">
        <v>108</v>
      </c>
      <c r="DP139" s="1" t="s">
        <v>109</v>
      </c>
      <c r="DQ139" s="1" t="s">
        <v>110</v>
      </c>
      <c r="DR139" s="1" t="s">
        <v>127</v>
      </c>
      <c r="DS139" s="1" t="s">
        <v>112</v>
      </c>
      <c r="DT139" s="1" t="s">
        <v>127</v>
      </c>
      <c r="DU139" s="1" t="s">
        <v>127</v>
      </c>
      <c r="DV139" s="1" t="s">
        <v>2075</v>
      </c>
      <c r="DW139" s="1" t="s">
        <v>2076</v>
      </c>
      <c r="DX139" s="1" t="s">
        <v>2077</v>
      </c>
      <c r="DY139" s="1" t="s">
        <v>127</v>
      </c>
      <c r="DZ139" s="1" t="s">
        <v>2078</v>
      </c>
      <c r="EA139" s="1" t="s">
        <v>2079</v>
      </c>
      <c r="EB139" s="1" t="s">
        <v>2080</v>
      </c>
    </row>
    <row r="140" spans="1:132" x14ac:dyDescent="0.2">
      <c r="A140" s="1" t="s">
        <v>2081</v>
      </c>
      <c r="B140" s="1" t="s">
        <v>2082</v>
      </c>
      <c r="C140" s="1" t="s">
        <v>2083</v>
      </c>
      <c r="D140" s="1" t="s">
        <v>2084</v>
      </c>
      <c r="E140" s="2"/>
      <c r="F140" s="2"/>
      <c r="G140" s="1" t="s">
        <v>185</v>
      </c>
      <c r="H140" s="1" t="s">
        <v>186</v>
      </c>
      <c r="I140" s="1" t="s">
        <v>2085</v>
      </c>
      <c r="J140" s="1" t="s">
        <v>187</v>
      </c>
      <c r="K140">
        <v>2013</v>
      </c>
      <c r="L140" s="1" t="s">
        <v>2086</v>
      </c>
      <c r="M140" s="1" t="s">
        <v>127</v>
      </c>
      <c r="N140" s="1" t="s">
        <v>127</v>
      </c>
      <c r="O140" s="1" t="s">
        <v>127</v>
      </c>
      <c r="P140" s="1" t="s">
        <v>15</v>
      </c>
      <c r="Q140" s="1" t="s">
        <v>127</v>
      </c>
      <c r="R140" s="1" t="s">
        <v>127</v>
      </c>
      <c r="S140" s="1" t="s">
        <v>18</v>
      </c>
      <c r="T140" s="1" t="s">
        <v>127</v>
      </c>
      <c r="U140" s="1" t="s">
        <v>127</v>
      </c>
      <c r="V140" s="1" t="s">
        <v>21</v>
      </c>
      <c r="W140" s="1" t="s">
        <v>127</v>
      </c>
      <c r="X140" s="1" t="s">
        <v>127</v>
      </c>
      <c r="Y140" s="1" t="s">
        <v>127</v>
      </c>
      <c r="Z140" s="1" t="s">
        <v>127</v>
      </c>
      <c r="AA140" s="1" t="s">
        <v>127</v>
      </c>
      <c r="AB140" s="1" t="s">
        <v>127</v>
      </c>
      <c r="AC140" s="1" t="s">
        <v>256</v>
      </c>
      <c r="AD140" s="1" t="s">
        <v>127</v>
      </c>
      <c r="AE140" s="1" t="s">
        <v>256</v>
      </c>
      <c r="AF140" s="1" t="s">
        <v>127</v>
      </c>
      <c r="AG140" s="1" t="s">
        <v>2087</v>
      </c>
      <c r="AH140" s="1" t="s">
        <v>131</v>
      </c>
      <c r="AI140" s="1" t="s">
        <v>127</v>
      </c>
      <c r="AJ140">
        <v>31</v>
      </c>
      <c r="AK140" s="1" t="s">
        <v>2088</v>
      </c>
      <c r="AL140" s="1" t="s">
        <v>172</v>
      </c>
      <c r="AM140">
        <v>2</v>
      </c>
      <c r="AN140">
        <v>2</v>
      </c>
      <c r="AO140" s="1" t="s">
        <v>127</v>
      </c>
      <c r="AP140" s="1" t="s">
        <v>127</v>
      </c>
      <c r="AQ140" s="1" t="s">
        <v>39</v>
      </c>
      <c r="AR140">
        <v>5</v>
      </c>
      <c r="AS140">
        <v>1</v>
      </c>
      <c r="AT140" s="1" t="s">
        <v>127</v>
      </c>
      <c r="AU140" s="1" t="s">
        <v>127</v>
      </c>
      <c r="AV140" s="1" t="s">
        <v>127</v>
      </c>
      <c r="AW140" s="1" t="s">
        <v>127</v>
      </c>
      <c r="AX140" s="1" t="s">
        <v>127</v>
      </c>
      <c r="AY140" s="1" t="s">
        <v>127</v>
      </c>
      <c r="AZ140" s="1" t="s">
        <v>127</v>
      </c>
      <c r="BA140" s="1" t="s">
        <v>127</v>
      </c>
      <c r="BB140" s="1" t="s">
        <v>50</v>
      </c>
      <c r="BC140" s="1" t="s">
        <v>127</v>
      </c>
      <c r="BD140" s="1" t="s">
        <v>127</v>
      </c>
      <c r="BE140" s="1" t="s">
        <v>53</v>
      </c>
      <c r="BF140" s="1" t="s">
        <v>127</v>
      </c>
      <c r="BG140" s="1" t="s">
        <v>127</v>
      </c>
      <c r="BH140" s="1" t="s">
        <v>127</v>
      </c>
      <c r="BI140" s="1" t="s">
        <v>127</v>
      </c>
      <c r="BJ140" s="1" t="s">
        <v>127</v>
      </c>
      <c r="BK140" s="1" t="s">
        <v>58</v>
      </c>
      <c r="BL140" s="1" t="s">
        <v>127</v>
      </c>
      <c r="BM140" s="1" t="s">
        <v>127</v>
      </c>
      <c r="BN140" s="1" t="s">
        <v>127</v>
      </c>
      <c r="BO140" s="1" t="s">
        <v>127</v>
      </c>
      <c r="BP140" s="1" t="s">
        <v>127</v>
      </c>
      <c r="BQ140" s="1" t="s">
        <v>127</v>
      </c>
      <c r="BR140" s="1" t="s">
        <v>127</v>
      </c>
      <c r="BS140" s="1" t="s">
        <v>127</v>
      </c>
      <c r="BT140" s="1" t="s">
        <v>127</v>
      </c>
      <c r="BU140" s="1" t="s">
        <v>127</v>
      </c>
      <c r="BV140" s="1" t="s">
        <v>127</v>
      </c>
      <c r="BW140" s="1" t="s">
        <v>127</v>
      </c>
      <c r="BX140" s="1" t="s">
        <v>127</v>
      </c>
      <c r="BY140" s="1" t="s">
        <v>71</v>
      </c>
      <c r="BZ140" s="1" t="s">
        <v>127</v>
      </c>
      <c r="CA140" s="1" t="s">
        <v>127</v>
      </c>
      <c r="CB140" s="1" t="s">
        <v>127</v>
      </c>
      <c r="CC140" s="1" t="s">
        <v>75</v>
      </c>
      <c r="CD140" s="1" t="s">
        <v>127</v>
      </c>
      <c r="CE140" s="1" t="s">
        <v>127</v>
      </c>
      <c r="CF140" s="1" t="s">
        <v>127</v>
      </c>
      <c r="CG140" s="1" t="s">
        <v>127</v>
      </c>
      <c r="CH140" s="1" t="s">
        <v>79</v>
      </c>
      <c r="CI140" s="1" t="s">
        <v>80</v>
      </c>
      <c r="CJ140" s="1" t="s">
        <v>127</v>
      </c>
      <c r="CK140" s="1" t="s">
        <v>82</v>
      </c>
      <c r="CL140" s="1" t="s">
        <v>127</v>
      </c>
      <c r="CM140" s="1" t="s">
        <v>127</v>
      </c>
      <c r="CN140" s="1" t="s">
        <v>127</v>
      </c>
      <c r="CO140" s="1" t="s">
        <v>2089</v>
      </c>
      <c r="CP140" s="1" t="s">
        <v>2090</v>
      </c>
      <c r="CQ140" s="1" t="s">
        <v>127</v>
      </c>
      <c r="CR140" s="1" t="s">
        <v>88</v>
      </c>
      <c r="CS140" s="1" t="s">
        <v>89</v>
      </c>
      <c r="CT140" s="1" t="s">
        <v>127</v>
      </c>
      <c r="CU140" s="1" t="s">
        <v>127</v>
      </c>
      <c r="CV140" s="1" t="s">
        <v>92</v>
      </c>
      <c r="CW140" s="1" t="s">
        <v>127</v>
      </c>
      <c r="CX140" s="1" t="s">
        <v>94</v>
      </c>
      <c r="CY140" s="1" t="s">
        <v>127</v>
      </c>
      <c r="CZ140" s="1" t="s">
        <v>127</v>
      </c>
      <c r="DA140" s="1" t="s">
        <v>127</v>
      </c>
      <c r="DB140" s="1" t="s">
        <v>127</v>
      </c>
      <c r="DC140" s="1" t="s">
        <v>127</v>
      </c>
      <c r="DD140" s="1" t="s">
        <v>127</v>
      </c>
      <c r="DE140" s="1" t="s">
        <v>127</v>
      </c>
      <c r="DF140" s="1" t="s">
        <v>101</v>
      </c>
      <c r="DG140" s="1" t="s">
        <v>127</v>
      </c>
      <c r="DH140" s="1" t="s">
        <v>103</v>
      </c>
      <c r="DI140" s="1" t="s">
        <v>127</v>
      </c>
      <c r="DJ140" s="1" t="s">
        <v>105</v>
      </c>
      <c r="DK140" s="1" t="s">
        <v>127</v>
      </c>
      <c r="DL140" s="1" t="s">
        <v>106</v>
      </c>
      <c r="DM140" s="1" t="s">
        <v>127</v>
      </c>
      <c r="DN140" s="1" t="s">
        <v>127</v>
      </c>
      <c r="DO140" s="1" t="s">
        <v>127</v>
      </c>
      <c r="DP140" s="1" t="s">
        <v>127</v>
      </c>
      <c r="DQ140" s="1" t="s">
        <v>127</v>
      </c>
      <c r="DR140" s="1" t="s">
        <v>127</v>
      </c>
      <c r="DS140" s="1" t="s">
        <v>112</v>
      </c>
      <c r="DT140" s="1" t="s">
        <v>127</v>
      </c>
      <c r="DU140" s="1" t="s">
        <v>127</v>
      </c>
      <c r="DV140" s="1" t="s">
        <v>2091</v>
      </c>
      <c r="DW140" s="1" t="s">
        <v>2019</v>
      </c>
      <c r="DX140" s="1" t="s">
        <v>2092</v>
      </c>
      <c r="DY140" s="1" t="s">
        <v>2093</v>
      </c>
      <c r="DZ140" s="1" t="s">
        <v>2094</v>
      </c>
      <c r="EA140" s="1" t="s">
        <v>2095</v>
      </c>
      <c r="EB140" s="1" t="s">
        <v>2096</v>
      </c>
    </row>
    <row r="141" spans="1:132" x14ac:dyDescent="0.2">
      <c r="A141" s="1" t="s">
        <v>2097</v>
      </c>
      <c r="B141" s="1" t="s">
        <v>2098</v>
      </c>
      <c r="C141" s="1" t="s">
        <v>1128</v>
      </c>
      <c r="D141" s="1" t="s">
        <v>2099</v>
      </c>
      <c r="E141" s="2"/>
      <c r="F141" s="2"/>
      <c r="G141" s="1" t="s">
        <v>934</v>
      </c>
      <c r="H141" s="1" t="s">
        <v>935</v>
      </c>
      <c r="I141" s="1" t="s">
        <v>127</v>
      </c>
      <c r="J141" s="1" t="s">
        <v>150</v>
      </c>
      <c r="K141">
        <v>2013</v>
      </c>
      <c r="L141" s="1" t="s">
        <v>2100</v>
      </c>
      <c r="M141" s="1" t="s">
        <v>12</v>
      </c>
      <c r="N141" s="1" t="s">
        <v>127</v>
      </c>
      <c r="O141" s="1" t="s">
        <v>127</v>
      </c>
      <c r="P141" s="1" t="s">
        <v>127</v>
      </c>
      <c r="Q141" s="1" t="s">
        <v>127</v>
      </c>
      <c r="R141" s="1" t="s">
        <v>127</v>
      </c>
      <c r="S141" s="1" t="s">
        <v>127</v>
      </c>
      <c r="T141" s="1" t="s">
        <v>127</v>
      </c>
      <c r="U141" s="1" t="s">
        <v>127</v>
      </c>
      <c r="V141" s="1" t="s">
        <v>21</v>
      </c>
      <c r="W141" s="1" t="s">
        <v>127</v>
      </c>
      <c r="X141" s="1" t="s">
        <v>127</v>
      </c>
      <c r="Y141" s="1" t="s">
        <v>127</v>
      </c>
      <c r="Z141" s="1" t="s">
        <v>127</v>
      </c>
      <c r="AA141" s="1" t="s">
        <v>127</v>
      </c>
      <c r="AB141" s="1" t="s">
        <v>127</v>
      </c>
      <c r="AC141" s="1" t="s">
        <v>127</v>
      </c>
      <c r="AD141" s="1" t="s">
        <v>2101</v>
      </c>
      <c r="AE141" s="1" t="s">
        <v>188</v>
      </c>
      <c r="AF141" s="1" t="s">
        <v>127</v>
      </c>
      <c r="AG141" s="1" t="s">
        <v>2102</v>
      </c>
      <c r="AH141" s="1" t="s">
        <v>131</v>
      </c>
      <c r="AI141" s="1" t="s">
        <v>127</v>
      </c>
      <c r="AJ141">
        <v>41</v>
      </c>
      <c r="AK141" s="1" t="s">
        <v>2103</v>
      </c>
      <c r="AL141" s="1" t="s">
        <v>172</v>
      </c>
      <c r="AM141"/>
      <c r="AN141"/>
      <c r="AO141" s="1" t="s">
        <v>127</v>
      </c>
      <c r="AP141" s="1" t="s">
        <v>38</v>
      </c>
      <c r="AQ141" s="1" t="s">
        <v>127</v>
      </c>
      <c r="AR141">
        <v>0</v>
      </c>
      <c r="AS141">
        <v>15</v>
      </c>
      <c r="AT141" s="1" t="s">
        <v>127</v>
      </c>
      <c r="AU141" s="1" t="s">
        <v>127</v>
      </c>
      <c r="AV141" s="1" t="s">
        <v>127</v>
      </c>
      <c r="AW141" s="1" t="s">
        <v>127</v>
      </c>
      <c r="AX141" s="1" t="s">
        <v>46</v>
      </c>
      <c r="AY141" s="1" t="s">
        <v>47</v>
      </c>
      <c r="AZ141" s="1" t="s">
        <v>127</v>
      </c>
      <c r="BA141" s="1" t="s">
        <v>127</v>
      </c>
      <c r="BB141" s="1" t="s">
        <v>50</v>
      </c>
      <c r="BC141" s="1" t="s">
        <v>51</v>
      </c>
      <c r="BD141" s="1" t="s">
        <v>127</v>
      </c>
      <c r="BE141" s="1" t="s">
        <v>127</v>
      </c>
      <c r="BF141" s="1" t="s">
        <v>54</v>
      </c>
      <c r="BG141" s="1" t="s">
        <v>127</v>
      </c>
      <c r="BH141" s="1" t="s">
        <v>55</v>
      </c>
      <c r="BI141" s="1" t="s">
        <v>56</v>
      </c>
      <c r="BJ141" s="1" t="s">
        <v>57</v>
      </c>
      <c r="BK141" s="1" t="s">
        <v>58</v>
      </c>
      <c r="BL141" s="1" t="s">
        <v>127</v>
      </c>
      <c r="BM141" s="1" t="s">
        <v>60</v>
      </c>
      <c r="BN141" s="1" t="s">
        <v>61</v>
      </c>
      <c r="BO141" s="1" t="s">
        <v>127</v>
      </c>
      <c r="BP141" s="1" t="s">
        <v>127</v>
      </c>
      <c r="BQ141" s="1" t="s">
        <v>64</v>
      </c>
      <c r="BR141" s="1" t="s">
        <v>127</v>
      </c>
      <c r="BS141" s="1" t="s">
        <v>127</v>
      </c>
      <c r="BT141" s="1" t="s">
        <v>67</v>
      </c>
      <c r="BU141" s="1" t="s">
        <v>127</v>
      </c>
      <c r="BV141" s="1" t="s">
        <v>127</v>
      </c>
      <c r="BW141" s="1" t="s">
        <v>69</v>
      </c>
      <c r="BX141" s="1" t="s">
        <v>127</v>
      </c>
      <c r="BY141" s="1" t="s">
        <v>71</v>
      </c>
      <c r="BZ141" s="1" t="s">
        <v>72</v>
      </c>
      <c r="CA141" s="1" t="s">
        <v>127</v>
      </c>
      <c r="CB141" s="1" t="s">
        <v>127</v>
      </c>
      <c r="CC141" s="1" t="s">
        <v>127</v>
      </c>
      <c r="CD141" s="1" t="s">
        <v>127</v>
      </c>
      <c r="CE141" s="1" t="s">
        <v>127</v>
      </c>
      <c r="CF141" s="1" t="s">
        <v>127</v>
      </c>
      <c r="CG141" s="1" t="s">
        <v>78</v>
      </c>
      <c r="CH141" s="1" t="s">
        <v>127</v>
      </c>
      <c r="CI141" s="1" t="s">
        <v>80</v>
      </c>
      <c r="CJ141" s="1" t="s">
        <v>127</v>
      </c>
      <c r="CK141" s="1" t="s">
        <v>82</v>
      </c>
      <c r="CL141" s="1" t="s">
        <v>127</v>
      </c>
      <c r="CM141" s="1" t="s">
        <v>127</v>
      </c>
      <c r="CN141" s="1" t="s">
        <v>127</v>
      </c>
      <c r="CO141" s="1" t="s">
        <v>2104</v>
      </c>
      <c r="CP141" s="1" t="s">
        <v>2105</v>
      </c>
      <c r="CQ141" s="1" t="s">
        <v>127</v>
      </c>
      <c r="CR141" s="1" t="s">
        <v>127</v>
      </c>
      <c r="CS141" s="1" t="s">
        <v>89</v>
      </c>
      <c r="CT141" s="1" t="s">
        <v>127</v>
      </c>
      <c r="CU141" s="1" t="s">
        <v>127</v>
      </c>
      <c r="CV141" s="1" t="s">
        <v>127</v>
      </c>
      <c r="CW141" s="1" t="s">
        <v>127</v>
      </c>
      <c r="CX141" s="1" t="s">
        <v>127</v>
      </c>
      <c r="CY141" s="1" t="s">
        <v>127</v>
      </c>
      <c r="CZ141" s="1" t="s">
        <v>127</v>
      </c>
      <c r="DA141" s="1" t="s">
        <v>127</v>
      </c>
      <c r="DB141" s="1" t="s">
        <v>127</v>
      </c>
      <c r="DC141" s="1" t="s">
        <v>98</v>
      </c>
      <c r="DD141" s="1" t="s">
        <v>127</v>
      </c>
      <c r="DE141" s="1" t="s">
        <v>127</v>
      </c>
      <c r="DF141" s="1" t="s">
        <v>101</v>
      </c>
      <c r="DG141" s="1" t="s">
        <v>102</v>
      </c>
      <c r="DH141" s="1" t="s">
        <v>103</v>
      </c>
      <c r="DI141" s="1" t="s">
        <v>127</v>
      </c>
      <c r="DJ141" s="1" t="s">
        <v>105</v>
      </c>
      <c r="DK141" s="1" t="s">
        <v>127</v>
      </c>
      <c r="DL141" s="1" t="s">
        <v>127</v>
      </c>
      <c r="DM141" s="1" t="s">
        <v>107</v>
      </c>
      <c r="DN141" s="1" t="s">
        <v>127</v>
      </c>
      <c r="DO141" s="1" t="s">
        <v>127</v>
      </c>
      <c r="DP141" s="1" t="s">
        <v>109</v>
      </c>
      <c r="DQ141" s="1" t="s">
        <v>110</v>
      </c>
      <c r="DR141" s="1" t="s">
        <v>111</v>
      </c>
      <c r="DS141" s="1" t="s">
        <v>112</v>
      </c>
      <c r="DT141" s="1" t="s">
        <v>127</v>
      </c>
      <c r="DU141" s="1" t="s">
        <v>127</v>
      </c>
      <c r="DV141" s="1" t="s">
        <v>2106</v>
      </c>
      <c r="DW141" s="1" t="s">
        <v>127</v>
      </c>
      <c r="DX141" s="1" t="s">
        <v>2107</v>
      </c>
      <c r="DY141" s="1" t="s">
        <v>127</v>
      </c>
      <c r="DZ141" s="1" t="s">
        <v>2108</v>
      </c>
      <c r="EA141" s="1" t="s">
        <v>2109</v>
      </c>
      <c r="EB141" s="1" t="s">
        <v>2110</v>
      </c>
    </row>
    <row r="142" spans="1:132" x14ac:dyDescent="0.2">
      <c r="A142" s="1" t="s">
        <v>2111</v>
      </c>
      <c r="B142" s="1" t="s">
        <v>2112</v>
      </c>
      <c r="C142" s="1" t="s">
        <v>2113</v>
      </c>
      <c r="D142" s="1" t="s">
        <v>2114</v>
      </c>
      <c r="E142" s="2"/>
      <c r="F142" s="2"/>
      <c r="G142" s="1" t="s">
        <v>1419</v>
      </c>
      <c r="H142" s="1" t="s">
        <v>1420</v>
      </c>
      <c r="I142" s="1" t="s">
        <v>2115</v>
      </c>
      <c r="J142" s="1" t="s">
        <v>128</v>
      </c>
      <c r="K142">
        <v>2015</v>
      </c>
      <c r="L142" s="1" t="s">
        <v>2116</v>
      </c>
      <c r="M142" s="1" t="s">
        <v>127</v>
      </c>
      <c r="N142" s="1" t="s">
        <v>127</v>
      </c>
      <c r="O142" s="1" t="s">
        <v>127</v>
      </c>
      <c r="P142" s="1" t="s">
        <v>127</v>
      </c>
      <c r="Q142" s="1" t="s">
        <v>127</v>
      </c>
      <c r="R142" s="1" t="s">
        <v>127</v>
      </c>
      <c r="S142" s="1" t="s">
        <v>18</v>
      </c>
      <c r="T142" s="1" t="s">
        <v>127</v>
      </c>
      <c r="U142" s="1" t="s">
        <v>127</v>
      </c>
      <c r="V142" s="1" t="s">
        <v>127</v>
      </c>
      <c r="W142" s="1" t="s">
        <v>127</v>
      </c>
      <c r="X142" s="1" t="s">
        <v>23</v>
      </c>
      <c r="Y142" s="1" t="s">
        <v>127</v>
      </c>
      <c r="Z142" s="1" t="s">
        <v>127</v>
      </c>
      <c r="AA142" s="1" t="s">
        <v>127</v>
      </c>
      <c r="AB142" s="1" t="s">
        <v>127</v>
      </c>
      <c r="AC142" s="1" t="s">
        <v>256</v>
      </c>
      <c r="AD142" s="1" t="s">
        <v>127</v>
      </c>
      <c r="AE142" s="1" t="s">
        <v>256</v>
      </c>
      <c r="AF142" s="1" t="s">
        <v>127</v>
      </c>
      <c r="AG142" s="1" t="s">
        <v>2117</v>
      </c>
      <c r="AH142" s="1" t="s">
        <v>131</v>
      </c>
      <c r="AI142" s="1" t="s">
        <v>127</v>
      </c>
      <c r="AJ142">
        <v>50</v>
      </c>
      <c r="AK142" s="1" t="s">
        <v>2118</v>
      </c>
      <c r="AL142" s="1" t="s">
        <v>133</v>
      </c>
      <c r="AM142">
        <v>0</v>
      </c>
      <c r="AN142">
        <v>1</v>
      </c>
      <c r="AO142" s="1" t="s">
        <v>127</v>
      </c>
      <c r="AP142" s="1" t="s">
        <v>127</v>
      </c>
      <c r="AQ142" s="1" t="s">
        <v>39</v>
      </c>
      <c r="AR142">
        <v>2</v>
      </c>
      <c r="AS142">
        <v>4</v>
      </c>
      <c r="AT142" s="1" t="s">
        <v>127</v>
      </c>
      <c r="AU142" s="1" t="s">
        <v>127</v>
      </c>
      <c r="AV142" s="1" t="s">
        <v>127</v>
      </c>
      <c r="AW142" s="1" t="s">
        <v>127</v>
      </c>
      <c r="AX142" s="1" t="s">
        <v>127</v>
      </c>
      <c r="AY142" s="1" t="s">
        <v>127</v>
      </c>
      <c r="AZ142" s="1" t="s">
        <v>127</v>
      </c>
      <c r="BA142" s="1" t="s">
        <v>127</v>
      </c>
      <c r="BB142" s="1" t="s">
        <v>127</v>
      </c>
      <c r="BC142" s="1" t="s">
        <v>127</v>
      </c>
      <c r="BD142" s="1" t="s">
        <v>52</v>
      </c>
      <c r="BE142" s="1" t="s">
        <v>127</v>
      </c>
      <c r="BF142" s="1" t="s">
        <v>127</v>
      </c>
      <c r="BG142" s="1" t="s">
        <v>127</v>
      </c>
      <c r="BH142" s="1" t="s">
        <v>127</v>
      </c>
      <c r="BI142" s="1" t="s">
        <v>127</v>
      </c>
      <c r="BJ142" s="1" t="s">
        <v>127</v>
      </c>
      <c r="BK142" s="1" t="s">
        <v>58</v>
      </c>
      <c r="BL142" s="1" t="s">
        <v>127</v>
      </c>
      <c r="BM142" s="1" t="s">
        <v>127</v>
      </c>
      <c r="BN142" s="1" t="s">
        <v>127</v>
      </c>
      <c r="BO142" s="1" t="s">
        <v>127</v>
      </c>
      <c r="BP142" s="1" t="s">
        <v>127</v>
      </c>
      <c r="BQ142" s="1" t="s">
        <v>127</v>
      </c>
      <c r="BR142" s="1" t="s">
        <v>127</v>
      </c>
      <c r="BS142" s="1" t="s">
        <v>127</v>
      </c>
      <c r="BT142" s="1" t="s">
        <v>127</v>
      </c>
      <c r="BU142" s="1" t="s">
        <v>127</v>
      </c>
      <c r="BV142" s="1" t="s">
        <v>127</v>
      </c>
      <c r="BW142" s="1" t="s">
        <v>127</v>
      </c>
      <c r="BX142" s="1" t="s">
        <v>127</v>
      </c>
      <c r="BY142" s="1" t="s">
        <v>71</v>
      </c>
      <c r="BZ142" s="1" t="s">
        <v>127</v>
      </c>
      <c r="CA142" s="1" t="s">
        <v>127</v>
      </c>
      <c r="CB142" s="1" t="s">
        <v>127</v>
      </c>
      <c r="CC142" s="1" t="s">
        <v>127</v>
      </c>
      <c r="CD142" s="1" t="s">
        <v>127</v>
      </c>
      <c r="CE142" s="1" t="s">
        <v>127</v>
      </c>
      <c r="CF142" s="1" t="s">
        <v>127</v>
      </c>
      <c r="CG142" s="1" t="s">
        <v>78</v>
      </c>
      <c r="CH142" s="1" t="s">
        <v>127</v>
      </c>
      <c r="CI142" s="1" t="s">
        <v>127</v>
      </c>
      <c r="CJ142" s="1" t="s">
        <v>127</v>
      </c>
      <c r="CK142" s="1" t="s">
        <v>127</v>
      </c>
      <c r="CL142" s="1" t="s">
        <v>127</v>
      </c>
      <c r="CM142" s="1" t="s">
        <v>127</v>
      </c>
      <c r="CN142" s="1" t="s">
        <v>127</v>
      </c>
      <c r="CO142" s="1" t="s">
        <v>2119</v>
      </c>
      <c r="CP142" s="1" t="s">
        <v>2120</v>
      </c>
      <c r="CQ142" s="1" t="s">
        <v>127</v>
      </c>
      <c r="CR142" s="1" t="s">
        <v>127</v>
      </c>
      <c r="CS142" s="1" t="s">
        <v>127</v>
      </c>
      <c r="CT142" s="1" t="s">
        <v>127</v>
      </c>
      <c r="CU142" s="1" t="s">
        <v>127</v>
      </c>
      <c r="CV142" s="1" t="s">
        <v>127</v>
      </c>
      <c r="CW142" s="1" t="s">
        <v>127</v>
      </c>
      <c r="CX142" s="1" t="s">
        <v>94</v>
      </c>
      <c r="CY142" s="1" t="s">
        <v>127</v>
      </c>
      <c r="CZ142" s="1" t="s">
        <v>127</v>
      </c>
      <c r="DA142" s="1" t="s">
        <v>127</v>
      </c>
      <c r="DB142" s="1" t="s">
        <v>127</v>
      </c>
      <c r="DC142" s="1" t="s">
        <v>127</v>
      </c>
      <c r="DD142" s="1" t="s">
        <v>127</v>
      </c>
      <c r="DE142" s="1" t="s">
        <v>127</v>
      </c>
      <c r="DF142" s="1" t="s">
        <v>101</v>
      </c>
      <c r="DG142" s="1" t="s">
        <v>127</v>
      </c>
      <c r="DH142" s="1" t="s">
        <v>127</v>
      </c>
      <c r="DI142" s="1" t="s">
        <v>127</v>
      </c>
      <c r="DJ142" s="1" t="s">
        <v>127</v>
      </c>
      <c r="DK142" s="1" t="s">
        <v>127</v>
      </c>
      <c r="DL142" s="1" t="s">
        <v>127</v>
      </c>
      <c r="DM142" s="1" t="s">
        <v>127</v>
      </c>
      <c r="DN142" s="1" t="s">
        <v>127</v>
      </c>
      <c r="DO142" s="1" t="s">
        <v>127</v>
      </c>
      <c r="DP142" s="1" t="s">
        <v>127</v>
      </c>
      <c r="DQ142" s="1" t="s">
        <v>127</v>
      </c>
      <c r="DR142" s="1" t="s">
        <v>127</v>
      </c>
      <c r="DS142" s="1" t="s">
        <v>127</v>
      </c>
      <c r="DT142" s="1" t="s">
        <v>113</v>
      </c>
      <c r="DU142" s="1" t="s">
        <v>127</v>
      </c>
      <c r="DV142" s="1" t="s">
        <v>127</v>
      </c>
      <c r="DW142" s="1" t="s">
        <v>698</v>
      </c>
      <c r="DX142" s="1" t="s">
        <v>2121</v>
      </c>
      <c r="DY142" s="1" t="s">
        <v>127</v>
      </c>
      <c r="DZ142" s="1" t="s">
        <v>2122</v>
      </c>
      <c r="EA142" s="1" t="s">
        <v>2123</v>
      </c>
      <c r="EB142" s="1" t="s">
        <v>2124</v>
      </c>
    </row>
    <row r="143" spans="1:132" x14ac:dyDescent="0.2">
      <c r="A143" s="1" t="s">
        <v>2125</v>
      </c>
      <c r="B143" s="1" t="s">
        <v>2126</v>
      </c>
      <c r="C143" s="1" t="s">
        <v>2127</v>
      </c>
      <c r="D143" s="1" t="s">
        <v>2128</v>
      </c>
      <c r="E143" s="2"/>
      <c r="F143" s="2"/>
      <c r="G143" s="1" t="s">
        <v>185</v>
      </c>
      <c r="H143" s="1" t="s">
        <v>186</v>
      </c>
      <c r="I143" s="1" t="s">
        <v>127</v>
      </c>
      <c r="J143" s="1" t="s">
        <v>187</v>
      </c>
      <c r="K143">
        <v>2013</v>
      </c>
      <c r="L143" s="1" t="s">
        <v>2129</v>
      </c>
      <c r="M143" s="1" t="s">
        <v>127</v>
      </c>
      <c r="N143" s="1" t="s">
        <v>127</v>
      </c>
      <c r="O143" s="1" t="s">
        <v>127</v>
      </c>
      <c r="P143" s="1" t="s">
        <v>127</v>
      </c>
      <c r="Q143" s="1" t="s">
        <v>127</v>
      </c>
      <c r="R143" s="1" t="s">
        <v>127</v>
      </c>
      <c r="S143" s="1" t="s">
        <v>127</v>
      </c>
      <c r="T143" s="1" t="s">
        <v>127</v>
      </c>
      <c r="U143" s="1" t="s">
        <v>127</v>
      </c>
      <c r="V143" s="1" t="s">
        <v>127</v>
      </c>
      <c r="W143" s="1" t="s">
        <v>22</v>
      </c>
      <c r="X143" s="1" t="s">
        <v>127</v>
      </c>
      <c r="Y143" s="1" t="s">
        <v>127</v>
      </c>
      <c r="Z143" s="1" t="s">
        <v>127</v>
      </c>
      <c r="AA143" s="1" t="s">
        <v>127</v>
      </c>
      <c r="AB143" s="1" t="s">
        <v>127</v>
      </c>
      <c r="AC143" s="1" t="s">
        <v>127</v>
      </c>
      <c r="AD143" s="1" t="s">
        <v>2130</v>
      </c>
      <c r="AE143" s="1" t="s">
        <v>127</v>
      </c>
      <c r="AF143" s="1" t="s">
        <v>127</v>
      </c>
      <c r="AG143" s="1" t="s">
        <v>127</v>
      </c>
      <c r="AH143" s="1" t="s">
        <v>127</v>
      </c>
      <c r="AI143" s="1" t="s">
        <v>127</v>
      </c>
      <c r="AJ143"/>
      <c r="AK143" s="1" t="s">
        <v>127</v>
      </c>
      <c r="AL143" s="1" t="s">
        <v>127</v>
      </c>
      <c r="AM143"/>
      <c r="AN143"/>
      <c r="AO143" s="1" t="s">
        <v>127</v>
      </c>
      <c r="AP143" s="1" t="s">
        <v>127</v>
      </c>
      <c r="AQ143" s="1" t="s">
        <v>127</v>
      </c>
      <c r="AR143"/>
      <c r="AS143"/>
      <c r="AT143" s="1" t="s">
        <v>127</v>
      </c>
      <c r="AU143" s="1" t="s">
        <v>127</v>
      </c>
      <c r="AV143" s="1" t="s">
        <v>127</v>
      </c>
      <c r="AW143" s="1" t="s">
        <v>127</v>
      </c>
      <c r="AX143" s="1" t="s">
        <v>127</v>
      </c>
      <c r="AY143" s="1" t="s">
        <v>127</v>
      </c>
      <c r="AZ143" s="1" t="s">
        <v>127</v>
      </c>
      <c r="BA143" s="1" t="s">
        <v>127</v>
      </c>
      <c r="BB143" s="1" t="s">
        <v>127</v>
      </c>
      <c r="BC143" s="1" t="s">
        <v>127</v>
      </c>
      <c r="BD143" s="1" t="s">
        <v>52</v>
      </c>
      <c r="BE143" s="1" t="s">
        <v>127</v>
      </c>
      <c r="BF143" s="1" t="s">
        <v>127</v>
      </c>
      <c r="BG143" s="1" t="s">
        <v>127</v>
      </c>
      <c r="BH143" s="1" t="s">
        <v>127</v>
      </c>
      <c r="BI143" s="1" t="s">
        <v>127</v>
      </c>
      <c r="BJ143" s="1" t="s">
        <v>127</v>
      </c>
      <c r="BK143" s="1" t="s">
        <v>127</v>
      </c>
      <c r="BL143" s="1" t="s">
        <v>127</v>
      </c>
      <c r="BM143" s="1" t="s">
        <v>60</v>
      </c>
      <c r="BN143" s="1" t="s">
        <v>127</v>
      </c>
      <c r="BO143" s="1" t="s">
        <v>127</v>
      </c>
      <c r="BP143" s="1" t="s">
        <v>127</v>
      </c>
      <c r="BQ143" s="1" t="s">
        <v>127</v>
      </c>
      <c r="BR143" s="1" t="s">
        <v>127</v>
      </c>
      <c r="BS143" s="1" t="s">
        <v>127</v>
      </c>
      <c r="BT143" s="1" t="s">
        <v>127</v>
      </c>
      <c r="BU143" s="1" t="s">
        <v>127</v>
      </c>
      <c r="BV143" s="1" t="s">
        <v>127</v>
      </c>
      <c r="BW143" s="1" t="s">
        <v>127</v>
      </c>
      <c r="BX143" s="1" t="s">
        <v>127</v>
      </c>
      <c r="BY143" s="1" t="s">
        <v>127</v>
      </c>
      <c r="BZ143" s="1" t="s">
        <v>127</v>
      </c>
      <c r="CA143" s="1" t="s">
        <v>127</v>
      </c>
      <c r="CB143" s="1" t="s">
        <v>127</v>
      </c>
      <c r="CC143" s="1" t="s">
        <v>127</v>
      </c>
      <c r="CD143" s="1" t="s">
        <v>127</v>
      </c>
      <c r="CE143" s="1" t="s">
        <v>127</v>
      </c>
      <c r="CF143" s="1" t="s">
        <v>2131</v>
      </c>
      <c r="CG143" s="1" t="s">
        <v>78</v>
      </c>
      <c r="CH143" s="1" t="s">
        <v>127</v>
      </c>
      <c r="CI143" s="1" t="s">
        <v>127</v>
      </c>
      <c r="CJ143" s="1" t="s">
        <v>127</v>
      </c>
      <c r="CK143" s="1" t="s">
        <v>127</v>
      </c>
      <c r="CL143" s="1" t="s">
        <v>127</v>
      </c>
      <c r="CM143" s="1" t="s">
        <v>127</v>
      </c>
      <c r="CN143" s="1" t="s">
        <v>127</v>
      </c>
      <c r="CO143" s="1" t="s">
        <v>2132</v>
      </c>
      <c r="CP143" s="1" t="s">
        <v>127</v>
      </c>
      <c r="CQ143" s="1" t="s">
        <v>127</v>
      </c>
      <c r="CR143" s="1" t="s">
        <v>127</v>
      </c>
      <c r="CS143" s="1" t="s">
        <v>127</v>
      </c>
      <c r="CT143" s="1" t="s">
        <v>127</v>
      </c>
      <c r="CU143" s="1" t="s">
        <v>127</v>
      </c>
      <c r="CV143" s="1" t="s">
        <v>127</v>
      </c>
      <c r="CW143" s="1" t="s">
        <v>127</v>
      </c>
      <c r="CX143" s="1" t="s">
        <v>127</v>
      </c>
      <c r="CY143" s="1" t="s">
        <v>127</v>
      </c>
      <c r="CZ143" s="1" t="s">
        <v>127</v>
      </c>
      <c r="DA143" s="1" t="s">
        <v>127</v>
      </c>
      <c r="DB143" s="1" t="s">
        <v>2133</v>
      </c>
      <c r="DC143" s="1" t="s">
        <v>98</v>
      </c>
      <c r="DD143" s="1" t="s">
        <v>127</v>
      </c>
      <c r="DE143" s="1" t="s">
        <v>127</v>
      </c>
      <c r="DF143" s="1" t="s">
        <v>127</v>
      </c>
      <c r="DG143" s="1" t="s">
        <v>127</v>
      </c>
      <c r="DH143" s="1" t="s">
        <v>127</v>
      </c>
      <c r="DI143" s="1" t="s">
        <v>127</v>
      </c>
      <c r="DJ143" s="1" t="s">
        <v>127</v>
      </c>
      <c r="DK143" s="1" t="s">
        <v>127</v>
      </c>
      <c r="DL143" s="1" t="s">
        <v>127</v>
      </c>
      <c r="DM143" s="1" t="s">
        <v>127</v>
      </c>
      <c r="DN143" s="1" t="s">
        <v>127</v>
      </c>
      <c r="DO143" s="1" t="s">
        <v>127</v>
      </c>
      <c r="DP143" s="1" t="s">
        <v>127</v>
      </c>
      <c r="DQ143" s="1" t="s">
        <v>127</v>
      </c>
      <c r="DR143" s="1" t="s">
        <v>127</v>
      </c>
      <c r="DS143" s="1" t="s">
        <v>127</v>
      </c>
      <c r="DT143" s="1" t="s">
        <v>113</v>
      </c>
      <c r="DU143" s="1" t="s">
        <v>2134</v>
      </c>
      <c r="DV143" s="1" t="s">
        <v>2135</v>
      </c>
      <c r="DW143" s="1" t="s">
        <v>127</v>
      </c>
      <c r="DX143" s="1" t="s">
        <v>2136</v>
      </c>
      <c r="DY143" s="1" t="s">
        <v>2137</v>
      </c>
      <c r="DZ143" s="1" t="s">
        <v>2138</v>
      </c>
      <c r="EA143" s="1" t="s">
        <v>2139</v>
      </c>
      <c r="EB143" s="1" t="s">
        <v>2124</v>
      </c>
    </row>
    <row r="144" spans="1:132" x14ac:dyDescent="0.2">
      <c r="A144" s="1" t="s">
        <v>2140</v>
      </c>
      <c r="B144" s="1" t="s">
        <v>2141</v>
      </c>
      <c r="C144" s="1" t="s">
        <v>2142</v>
      </c>
      <c r="D144" s="1" t="s">
        <v>2143</v>
      </c>
      <c r="E144" s="2"/>
      <c r="F144" s="2"/>
      <c r="G144" s="1" t="s">
        <v>185</v>
      </c>
      <c r="H144" s="1" t="s">
        <v>186</v>
      </c>
      <c r="I144" s="1" t="s">
        <v>127</v>
      </c>
      <c r="J144" s="1" t="s">
        <v>128</v>
      </c>
      <c r="K144">
        <v>2009</v>
      </c>
      <c r="L144" s="1" t="s">
        <v>2144</v>
      </c>
      <c r="M144" s="1" t="s">
        <v>127</v>
      </c>
      <c r="N144" s="1" t="s">
        <v>13</v>
      </c>
      <c r="O144" s="1" t="s">
        <v>127</v>
      </c>
      <c r="P144" s="1" t="s">
        <v>15</v>
      </c>
      <c r="Q144" s="1" t="s">
        <v>127</v>
      </c>
      <c r="R144" s="1" t="s">
        <v>17</v>
      </c>
      <c r="S144" s="1" t="s">
        <v>127</v>
      </c>
      <c r="T144" s="1" t="s">
        <v>19</v>
      </c>
      <c r="U144" s="1" t="s">
        <v>2145</v>
      </c>
      <c r="V144" s="1" t="s">
        <v>21</v>
      </c>
      <c r="W144" s="1" t="s">
        <v>22</v>
      </c>
      <c r="X144" s="1" t="s">
        <v>23</v>
      </c>
      <c r="Y144" s="1" t="s">
        <v>24</v>
      </c>
      <c r="Z144" s="1" t="s">
        <v>25</v>
      </c>
      <c r="AA144" s="1" t="s">
        <v>26</v>
      </c>
      <c r="AB144" s="1" t="s">
        <v>27</v>
      </c>
      <c r="AC144" s="1" t="s">
        <v>256</v>
      </c>
      <c r="AD144" s="1" t="s">
        <v>127</v>
      </c>
      <c r="AE144" s="1" t="s">
        <v>393</v>
      </c>
      <c r="AF144" s="1" t="s">
        <v>127</v>
      </c>
      <c r="AG144" s="1" t="s">
        <v>127</v>
      </c>
      <c r="AH144" s="1" t="s">
        <v>203</v>
      </c>
      <c r="AI144" s="1" t="s">
        <v>127</v>
      </c>
      <c r="AJ144"/>
      <c r="AK144" s="1" t="s">
        <v>127</v>
      </c>
      <c r="AL144" s="1" t="s">
        <v>133</v>
      </c>
      <c r="AM144">
        <v>2</v>
      </c>
      <c r="AN144">
        <v>2</v>
      </c>
      <c r="AO144" s="1" t="s">
        <v>127</v>
      </c>
      <c r="AP144" s="1" t="s">
        <v>127</v>
      </c>
      <c r="AQ144" s="1" t="s">
        <v>39</v>
      </c>
      <c r="AR144">
        <v>2</v>
      </c>
      <c r="AS144">
        <v>2</v>
      </c>
      <c r="AT144" s="1" t="s">
        <v>127</v>
      </c>
      <c r="AU144" s="1" t="s">
        <v>127</v>
      </c>
      <c r="AV144" s="1" t="s">
        <v>127</v>
      </c>
      <c r="AW144" s="1" t="s">
        <v>127</v>
      </c>
      <c r="AX144" s="1" t="s">
        <v>127</v>
      </c>
      <c r="AY144" s="1" t="s">
        <v>127</v>
      </c>
      <c r="AZ144" s="1" t="s">
        <v>127</v>
      </c>
      <c r="BA144" s="1" t="s">
        <v>127</v>
      </c>
      <c r="BB144" s="1" t="s">
        <v>127</v>
      </c>
      <c r="BC144" s="1" t="s">
        <v>127</v>
      </c>
      <c r="BD144" s="1" t="s">
        <v>127</v>
      </c>
      <c r="BE144" s="1" t="s">
        <v>127</v>
      </c>
      <c r="BF144" s="1" t="s">
        <v>54</v>
      </c>
      <c r="BG144" s="1" t="s">
        <v>127</v>
      </c>
      <c r="BH144" s="1" t="s">
        <v>127</v>
      </c>
      <c r="BI144" s="1" t="s">
        <v>127</v>
      </c>
      <c r="BJ144" s="1" t="s">
        <v>57</v>
      </c>
      <c r="BK144" s="1" t="s">
        <v>58</v>
      </c>
      <c r="BL144" s="1" t="s">
        <v>127</v>
      </c>
      <c r="BM144" s="1" t="s">
        <v>127</v>
      </c>
      <c r="BN144" s="1" t="s">
        <v>127</v>
      </c>
      <c r="BO144" s="1" t="s">
        <v>127</v>
      </c>
      <c r="BP144" s="1" t="s">
        <v>127</v>
      </c>
      <c r="BQ144" s="1" t="s">
        <v>64</v>
      </c>
      <c r="BR144" s="1" t="s">
        <v>127</v>
      </c>
      <c r="BS144" s="1" t="s">
        <v>66</v>
      </c>
      <c r="BT144" s="1" t="s">
        <v>67</v>
      </c>
      <c r="BU144" s="1" t="s">
        <v>127</v>
      </c>
      <c r="BV144" s="1" t="s">
        <v>127</v>
      </c>
      <c r="BW144" s="1" t="s">
        <v>69</v>
      </c>
      <c r="BX144" s="1" t="s">
        <v>127</v>
      </c>
      <c r="BY144" s="1" t="s">
        <v>71</v>
      </c>
      <c r="BZ144" s="1" t="s">
        <v>72</v>
      </c>
      <c r="CA144" s="1" t="s">
        <v>127</v>
      </c>
      <c r="CB144" s="1" t="s">
        <v>127</v>
      </c>
      <c r="CC144" s="1" t="s">
        <v>75</v>
      </c>
      <c r="CD144" s="1" t="s">
        <v>127</v>
      </c>
      <c r="CE144" s="1" t="s">
        <v>127</v>
      </c>
      <c r="CF144" s="1" t="s">
        <v>127</v>
      </c>
      <c r="CG144" s="1" t="s">
        <v>127</v>
      </c>
      <c r="CH144" s="1" t="s">
        <v>127</v>
      </c>
      <c r="CI144" s="1" t="s">
        <v>127</v>
      </c>
      <c r="CJ144" s="1" t="s">
        <v>127</v>
      </c>
      <c r="CK144" s="1" t="s">
        <v>82</v>
      </c>
      <c r="CL144" s="1" t="s">
        <v>127</v>
      </c>
      <c r="CM144" s="1" t="s">
        <v>127</v>
      </c>
      <c r="CN144" s="1" t="s">
        <v>127</v>
      </c>
      <c r="CO144" s="1" t="s">
        <v>2146</v>
      </c>
      <c r="CP144" s="1" t="s">
        <v>127</v>
      </c>
      <c r="CQ144" s="1" t="s">
        <v>127</v>
      </c>
      <c r="CR144" s="1" t="s">
        <v>127</v>
      </c>
      <c r="CS144" s="1" t="s">
        <v>127</v>
      </c>
      <c r="CT144" s="1" t="s">
        <v>127</v>
      </c>
      <c r="CU144" s="1" t="s">
        <v>127</v>
      </c>
      <c r="CV144" s="1" t="s">
        <v>127</v>
      </c>
      <c r="CW144" s="1" t="s">
        <v>127</v>
      </c>
      <c r="CX144" s="1" t="s">
        <v>127</v>
      </c>
      <c r="CY144" s="1" t="s">
        <v>127</v>
      </c>
      <c r="CZ144" s="1" t="s">
        <v>127</v>
      </c>
      <c r="DA144" s="1" t="s">
        <v>127</v>
      </c>
      <c r="DB144" s="1" t="s">
        <v>2147</v>
      </c>
      <c r="DC144" s="1" t="s">
        <v>98</v>
      </c>
      <c r="DD144" s="1" t="s">
        <v>127</v>
      </c>
      <c r="DE144" s="1" t="s">
        <v>127</v>
      </c>
      <c r="DF144" s="1" t="s">
        <v>127</v>
      </c>
      <c r="DG144" s="1" t="s">
        <v>127</v>
      </c>
      <c r="DH144" s="1" t="s">
        <v>103</v>
      </c>
      <c r="DI144" s="1" t="s">
        <v>104</v>
      </c>
      <c r="DJ144" s="1" t="s">
        <v>127</v>
      </c>
      <c r="DK144" s="1" t="s">
        <v>127</v>
      </c>
      <c r="DL144" s="1" t="s">
        <v>127</v>
      </c>
      <c r="DM144" s="1" t="s">
        <v>127</v>
      </c>
      <c r="DN144" s="1" t="s">
        <v>127</v>
      </c>
      <c r="DO144" s="1" t="s">
        <v>127</v>
      </c>
      <c r="DP144" s="1" t="s">
        <v>109</v>
      </c>
      <c r="DQ144" s="1" t="s">
        <v>127</v>
      </c>
      <c r="DR144" s="1" t="s">
        <v>127</v>
      </c>
      <c r="DS144" s="1" t="s">
        <v>127</v>
      </c>
      <c r="DT144" s="1" t="s">
        <v>127</v>
      </c>
      <c r="DU144" s="1" t="s">
        <v>127</v>
      </c>
      <c r="DV144" s="1" t="s">
        <v>2148</v>
      </c>
      <c r="DW144" s="1" t="s">
        <v>2149</v>
      </c>
      <c r="DX144" s="1" t="s">
        <v>2150</v>
      </c>
      <c r="DY144" s="1" t="s">
        <v>127</v>
      </c>
      <c r="DZ144" s="1" t="s">
        <v>2151</v>
      </c>
      <c r="EA144" s="1" t="s">
        <v>2152</v>
      </c>
      <c r="EB144" s="1" t="s">
        <v>2153</v>
      </c>
    </row>
    <row r="145" spans="1:132" x14ac:dyDescent="0.2">
      <c r="A145" s="1" t="s">
        <v>2154</v>
      </c>
      <c r="B145" s="1" t="s">
        <v>2155</v>
      </c>
      <c r="C145" s="1" t="s">
        <v>2156</v>
      </c>
      <c r="D145" s="1" t="s">
        <v>2157</v>
      </c>
      <c r="E145" s="2"/>
      <c r="F145" s="2"/>
      <c r="G145" s="1" t="s">
        <v>218</v>
      </c>
      <c r="H145" s="1" t="s">
        <v>1348</v>
      </c>
      <c r="I145" s="1" t="s">
        <v>127</v>
      </c>
      <c r="J145" s="1" t="s">
        <v>128</v>
      </c>
      <c r="K145">
        <v>2014</v>
      </c>
      <c r="L145" s="1" t="s">
        <v>2158</v>
      </c>
      <c r="M145" s="1" t="s">
        <v>127</v>
      </c>
      <c r="N145" s="1" t="s">
        <v>127</v>
      </c>
      <c r="O145" s="1" t="s">
        <v>127</v>
      </c>
      <c r="P145" s="1" t="s">
        <v>127</v>
      </c>
      <c r="Q145" s="1" t="s">
        <v>127</v>
      </c>
      <c r="R145" s="1" t="s">
        <v>127</v>
      </c>
      <c r="S145" s="1" t="s">
        <v>127</v>
      </c>
      <c r="T145" s="1" t="s">
        <v>127</v>
      </c>
      <c r="U145" s="1" t="s">
        <v>2159</v>
      </c>
      <c r="V145" s="1" t="s">
        <v>21</v>
      </c>
      <c r="W145" s="1" t="s">
        <v>22</v>
      </c>
      <c r="X145" s="1" t="s">
        <v>127</v>
      </c>
      <c r="Y145" s="1" t="s">
        <v>127</v>
      </c>
      <c r="Z145" s="1" t="s">
        <v>127</v>
      </c>
      <c r="AA145" s="1" t="s">
        <v>127</v>
      </c>
      <c r="AB145" s="1" t="s">
        <v>127</v>
      </c>
      <c r="AC145" s="1" t="s">
        <v>272</v>
      </c>
      <c r="AD145" s="1" t="s">
        <v>127</v>
      </c>
      <c r="AE145" s="1" t="s">
        <v>272</v>
      </c>
      <c r="AF145" s="1" t="s">
        <v>127</v>
      </c>
      <c r="AG145" s="1" t="s">
        <v>127</v>
      </c>
      <c r="AH145" s="1" t="s">
        <v>127</v>
      </c>
      <c r="AI145" s="1" t="s">
        <v>127</v>
      </c>
      <c r="AJ145"/>
      <c r="AK145" s="1" t="s">
        <v>127</v>
      </c>
      <c r="AL145" s="1" t="s">
        <v>127</v>
      </c>
      <c r="AM145">
        <v>0</v>
      </c>
      <c r="AN145">
        <v>4</v>
      </c>
      <c r="AO145" s="1" t="s">
        <v>127</v>
      </c>
      <c r="AP145" s="1" t="s">
        <v>127</v>
      </c>
      <c r="AQ145" s="1" t="s">
        <v>39</v>
      </c>
      <c r="AR145">
        <v>4</v>
      </c>
      <c r="AS145">
        <v>0</v>
      </c>
      <c r="AT145" s="1" t="s">
        <v>127</v>
      </c>
      <c r="AU145" s="1" t="s">
        <v>127</v>
      </c>
      <c r="AV145" s="1" t="s">
        <v>127</v>
      </c>
      <c r="AW145" s="1" t="s">
        <v>127</v>
      </c>
      <c r="AX145" s="1" t="s">
        <v>127</v>
      </c>
      <c r="AY145" s="1" t="s">
        <v>127</v>
      </c>
      <c r="AZ145" s="1" t="s">
        <v>127</v>
      </c>
      <c r="BA145" s="1" t="s">
        <v>127</v>
      </c>
      <c r="BB145" s="1" t="s">
        <v>127</v>
      </c>
      <c r="BC145" s="1" t="s">
        <v>127</v>
      </c>
      <c r="BD145" s="1" t="s">
        <v>127</v>
      </c>
      <c r="BE145" s="1" t="s">
        <v>127</v>
      </c>
      <c r="BF145" s="1" t="s">
        <v>54</v>
      </c>
      <c r="BG145" s="1" t="s">
        <v>127</v>
      </c>
      <c r="BH145" s="1" t="s">
        <v>127</v>
      </c>
      <c r="BI145" s="1" t="s">
        <v>127</v>
      </c>
      <c r="BJ145" s="1" t="s">
        <v>127</v>
      </c>
      <c r="BK145" s="1" t="s">
        <v>58</v>
      </c>
      <c r="BL145" s="1" t="s">
        <v>127</v>
      </c>
      <c r="BM145" s="1" t="s">
        <v>127</v>
      </c>
      <c r="BN145" s="1" t="s">
        <v>127</v>
      </c>
      <c r="BO145" s="1" t="s">
        <v>127</v>
      </c>
      <c r="BP145" s="1" t="s">
        <v>127</v>
      </c>
      <c r="BQ145" s="1" t="s">
        <v>127</v>
      </c>
      <c r="BR145" s="1" t="s">
        <v>127</v>
      </c>
      <c r="BS145" s="1" t="s">
        <v>127</v>
      </c>
      <c r="BT145" s="1" t="s">
        <v>127</v>
      </c>
      <c r="BU145" s="1" t="s">
        <v>127</v>
      </c>
      <c r="BV145" s="1" t="s">
        <v>127</v>
      </c>
      <c r="BW145" s="1" t="s">
        <v>69</v>
      </c>
      <c r="BX145" s="1" t="s">
        <v>127</v>
      </c>
      <c r="BY145" s="1" t="s">
        <v>127</v>
      </c>
      <c r="BZ145" s="1" t="s">
        <v>127</v>
      </c>
      <c r="CA145" s="1" t="s">
        <v>127</v>
      </c>
      <c r="CB145" s="1" t="s">
        <v>127</v>
      </c>
      <c r="CC145" s="1" t="s">
        <v>127</v>
      </c>
      <c r="CD145" s="1" t="s">
        <v>127</v>
      </c>
      <c r="CE145" s="1" t="s">
        <v>127</v>
      </c>
      <c r="CF145" s="1" t="s">
        <v>127</v>
      </c>
      <c r="CG145" s="1" t="s">
        <v>127</v>
      </c>
      <c r="CH145" s="1" t="s">
        <v>127</v>
      </c>
      <c r="CI145" s="1" t="s">
        <v>80</v>
      </c>
      <c r="CJ145" s="1" t="s">
        <v>127</v>
      </c>
      <c r="CK145" s="1" t="s">
        <v>127</v>
      </c>
      <c r="CL145" s="1" t="s">
        <v>127</v>
      </c>
      <c r="CM145" s="1" t="s">
        <v>127</v>
      </c>
      <c r="CN145" s="1" t="s">
        <v>127</v>
      </c>
      <c r="CO145" s="1" t="s">
        <v>2160</v>
      </c>
      <c r="CP145" s="1" t="s">
        <v>2161</v>
      </c>
      <c r="CQ145" s="1" t="s">
        <v>127</v>
      </c>
      <c r="CR145" s="1" t="s">
        <v>127</v>
      </c>
      <c r="CS145" s="1" t="s">
        <v>89</v>
      </c>
      <c r="CT145" s="1" t="s">
        <v>127</v>
      </c>
      <c r="CU145" s="1" t="s">
        <v>127</v>
      </c>
      <c r="CV145" s="1" t="s">
        <v>127</v>
      </c>
      <c r="CW145" s="1" t="s">
        <v>93</v>
      </c>
      <c r="CX145" s="1" t="s">
        <v>127</v>
      </c>
      <c r="CY145" s="1" t="s">
        <v>127</v>
      </c>
      <c r="CZ145" s="1" t="s">
        <v>127</v>
      </c>
      <c r="DA145" s="1" t="s">
        <v>127</v>
      </c>
      <c r="DB145" s="1" t="s">
        <v>127</v>
      </c>
      <c r="DC145" s="1" t="s">
        <v>127</v>
      </c>
      <c r="DD145" s="1" t="s">
        <v>127</v>
      </c>
      <c r="DE145" s="1" t="s">
        <v>127</v>
      </c>
      <c r="DF145" s="1" t="s">
        <v>101</v>
      </c>
      <c r="DG145" s="1" t="s">
        <v>127</v>
      </c>
      <c r="DH145" s="1" t="s">
        <v>103</v>
      </c>
      <c r="DI145" s="1" t="s">
        <v>127</v>
      </c>
      <c r="DJ145" s="1" t="s">
        <v>127</v>
      </c>
      <c r="DK145" s="1" t="s">
        <v>127</v>
      </c>
      <c r="DL145" s="1" t="s">
        <v>127</v>
      </c>
      <c r="DM145" s="1" t="s">
        <v>107</v>
      </c>
      <c r="DN145" s="1" t="s">
        <v>127</v>
      </c>
      <c r="DO145" s="1" t="s">
        <v>127</v>
      </c>
      <c r="DP145" s="1" t="s">
        <v>127</v>
      </c>
      <c r="DQ145" s="1" t="s">
        <v>127</v>
      </c>
      <c r="DR145" s="1" t="s">
        <v>127</v>
      </c>
      <c r="DS145" s="1" t="s">
        <v>127</v>
      </c>
      <c r="DT145" s="1" t="s">
        <v>127</v>
      </c>
      <c r="DU145" s="1" t="s">
        <v>2162</v>
      </c>
      <c r="DV145" s="1" t="s">
        <v>2163</v>
      </c>
      <c r="DW145" s="1" t="s">
        <v>2164</v>
      </c>
      <c r="DX145" s="1" t="s">
        <v>2165</v>
      </c>
      <c r="DY145" s="1" t="s">
        <v>127</v>
      </c>
      <c r="DZ145" s="1" t="s">
        <v>2166</v>
      </c>
      <c r="EA145" s="1" t="s">
        <v>2167</v>
      </c>
      <c r="EB145" s="1" t="s">
        <v>2168</v>
      </c>
    </row>
    <row r="146" spans="1:132" x14ac:dyDescent="0.2">
      <c r="A146" s="1" t="s">
        <v>2169</v>
      </c>
      <c r="B146" s="1" t="s">
        <v>2170</v>
      </c>
      <c r="C146" s="1" t="s">
        <v>2171</v>
      </c>
      <c r="D146" s="1" t="s">
        <v>2172</v>
      </c>
      <c r="E146" s="2"/>
      <c r="F146" s="2"/>
      <c r="G146" s="1" t="s">
        <v>185</v>
      </c>
      <c r="H146" s="1" t="s">
        <v>186</v>
      </c>
      <c r="I146" s="1" t="s">
        <v>601</v>
      </c>
      <c r="J146" s="1" t="s">
        <v>128</v>
      </c>
      <c r="K146">
        <v>2010</v>
      </c>
      <c r="L146" s="1" t="s">
        <v>2173</v>
      </c>
      <c r="M146" s="1" t="s">
        <v>12</v>
      </c>
      <c r="N146" s="1" t="s">
        <v>127</v>
      </c>
      <c r="O146" s="1" t="s">
        <v>127</v>
      </c>
      <c r="P146" s="1" t="s">
        <v>127</v>
      </c>
      <c r="Q146" s="1" t="s">
        <v>127</v>
      </c>
      <c r="R146" s="1" t="s">
        <v>127</v>
      </c>
      <c r="S146" s="1" t="s">
        <v>127</v>
      </c>
      <c r="T146" s="1" t="s">
        <v>19</v>
      </c>
      <c r="U146" s="1" t="s">
        <v>603</v>
      </c>
      <c r="V146" s="1" t="s">
        <v>127</v>
      </c>
      <c r="W146" s="1" t="s">
        <v>127</v>
      </c>
      <c r="X146" s="1" t="s">
        <v>127</v>
      </c>
      <c r="Y146" s="1" t="s">
        <v>127</v>
      </c>
      <c r="Z146" s="1" t="s">
        <v>127</v>
      </c>
      <c r="AA146" s="1" t="s">
        <v>26</v>
      </c>
      <c r="AB146" s="1" t="s">
        <v>127</v>
      </c>
      <c r="AC146" s="1" t="s">
        <v>127</v>
      </c>
      <c r="AD146" s="1" t="s">
        <v>127</v>
      </c>
      <c r="AE146" s="1" t="s">
        <v>127</v>
      </c>
      <c r="AF146" s="1" t="s">
        <v>188</v>
      </c>
      <c r="AG146" s="1" t="s">
        <v>2170</v>
      </c>
      <c r="AH146" s="1" t="s">
        <v>131</v>
      </c>
      <c r="AI146" s="1" t="s">
        <v>127</v>
      </c>
      <c r="AJ146">
        <v>49</v>
      </c>
      <c r="AK146" s="1" t="s">
        <v>2174</v>
      </c>
      <c r="AL146" s="1" t="s">
        <v>172</v>
      </c>
      <c r="AM146">
        <v>3</v>
      </c>
      <c r="AN146">
        <v>9</v>
      </c>
      <c r="AO146" s="1" t="s">
        <v>127</v>
      </c>
      <c r="AP146" s="1" t="s">
        <v>38</v>
      </c>
      <c r="AQ146" s="1" t="s">
        <v>127</v>
      </c>
      <c r="AR146">
        <v>25</v>
      </c>
      <c r="AS146">
        <v>5</v>
      </c>
      <c r="AT146" s="1" t="s">
        <v>127</v>
      </c>
      <c r="AU146" s="1" t="s">
        <v>127</v>
      </c>
      <c r="AV146" s="1" t="s">
        <v>44</v>
      </c>
      <c r="AW146" s="1" t="s">
        <v>127</v>
      </c>
      <c r="AX146" s="1" t="s">
        <v>127</v>
      </c>
      <c r="AY146" s="1" t="s">
        <v>47</v>
      </c>
      <c r="AZ146" s="1" t="s">
        <v>127</v>
      </c>
      <c r="BA146" s="1" t="s">
        <v>127</v>
      </c>
      <c r="BB146" s="1" t="s">
        <v>50</v>
      </c>
      <c r="BC146" s="1" t="s">
        <v>127</v>
      </c>
      <c r="BD146" s="1" t="s">
        <v>127</v>
      </c>
      <c r="BE146" s="1" t="s">
        <v>127</v>
      </c>
      <c r="BF146" s="1" t="s">
        <v>127</v>
      </c>
      <c r="BG146" s="1" t="s">
        <v>127</v>
      </c>
      <c r="BH146" s="1" t="s">
        <v>55</v>
      </c>
      <c r="BI146" s="1" t="s">
        <v>127</v>
      </c>
      <c r="BJ146" s="1" t="s">
        <v>127</v>
      </c>
      <c r="BK146" s="1" t="s">
        <v>58</v>
      </c>
      <c r="BL146" s="1" t="s">
        <v>127</v>
      </c>
      <c r="BM146" s="1" t="s">
        <v>60</v>
      </c>
      <c r="BN146" s="1" t="s">
        <v>127</v>
      </c>
      <c r="BO146" s="1" t="s">
        <v>127</v>
      </c>
      <c r="BP146" s="1" t="s">
        <v>63</v>
      </c>
      <c r="BQ146" s="1" t="s">
        <v>64</v>
      </c>
      <c r="BR146" s="1" t="s">
        <v>127</v>
      </c>
      <c r="BS146" s="1" t="s">
        <v>66</v>
      </c>
      <c r="BT146" s="1" t="s">
        <v>127</v>
      </c>
      <c r="BU146" s="1" t="s">
        <v>127</v>
      </c>
      <c r="BV146" s="1" t="s">
        <v>68</v>
      </c>
      <c r="BW146" s="1" t="s">
        <v>127</v>
      </c>
      <c r="BX146" s="1" t="s">
        <v>127</v>
      </c>
      <c r="BY146" s="1" t="s">
        <v>71</v>
      </c>
      <c r="BZ146" s="1" t="s">
        <v>127</v>
      </c>
      <c r="CA146" s="1" t="s">
        <v>73</v>
      </c>
      <c r="CB146" s="1" t="s">
        <v>74</v>
      </c>
      <c r="CC146" s="1" t="s">
        <v>75</v>
      </c>
      <c r="CD146" s="1" t="s">
        <v>127</v>
      </c>
      <c r="CE146" s="1" t="s">
        <v>127</v>
      </c>
      <c r="CF146" s="1" t="s">
        <v>127</v>
      </c>
      <c r="CG146" s="1" t="s">
        <v>127</v>
      </c>
      <c r="CH146" s="1" t="s">
        <v>79</v>
      </c>
      <c r="CI146" s="1" t="s">
        <v>127</v>
      </c>
      <c r="CJ146" s="1" t="s">
        <v>127</v>
      </c>
      <c r="CK146" s="1" t="s">
        <v>127</v>
      </c>
      <c r="CL146" s="1" t="s">
        <v>127</v>
      </c>
      <c r="CM146" s="1" t="s">
        <v>127</v>
      </c>
      <c r="CN146" s="1" t="s">
        <v>127</v>
      </c>
      <c r="CO146" s="1" t="s">
        <v>2175</v>
      </c>
      <c r="CP146" s="1" t="s">
        <v>2176</v>
      </c>
      <c r="CQ146" s="1" t="s">
        <v>127</v>
      </c>
      <c r="CR146" s="1" t="s">
        <v>127</v>
      </c>
      <c r="CS146" s="1" t="s">
        <v>89</v>
      </c>
      <c r="CT146" s="1" t="s">
        <v>127</v>
      </c>
      <c r="CU146" s="1" t="s">
        <v>127</v>
      </c>
      <c r="CV146" s="1" t="s">
        <v>92</v>
      </c>
      <c r="CW146" s="1" t="s">
        <v>127</v>
      </c>
      <c r="CX146" s="1" t="s">
        <v>127</v>
      </c>
      <c r="CY146" s="1" t="s">
        <v>127</v>
      </c>
      <c r="CZ146" s="1" t="s">
        <v>127</v>
      </c>
      <c r="DA146" s="1" t="s">
        <v>127</v>
      </c>
      <c r="DB146" s="1" t="s">
        <v>127</v>
      </c>
      <c r="DC146" s="1" t="s">
        <v>98</v>
      </c>
      <c r="DD146" s="1" t="s">
        <v>127</v>
      </c>
      <c r="DE146" s="1" t="s">
        <v>100</v>
      </c>
      <c r="DF146" s="1" t="s">
        <v>101</v>
      </c>
      <c r="DG146" s="1" t="s">
        <v>127</v>
      </c>
      <c r="DH146" s="1" t="s">
        <v>103</v>
      </c>
      <c r="DI146" s="1" t="s">
        <v>127</v>
      </c>
      <c r="DJ146" s="1" t="s">
        <v>127</v>
      </c>
      <c r="DK146" s="1" t="s">
        <v>127</v>
      </c>
      <c r="DL146" s="1" t="s">
        <v>106</v>
      </c>
      <c r="DM146" s="1" t="s">
        <v>127</v>
      </c>
      <c r="DN146" s="1" t="s">
        <v>127</v>
      </c>
      <c r="DO146" s="1" t="s">
        <v>127</v>
      </c>
      <c r="DP146" s="1" t="s">
        <v>109</v>
      </c>
      <c r="DQ146" s="1" t="s">
        <v>127</v>
      </c>
      <c r="DR146" s="1" t="s">
        <v>111</v>
      </c>
      <c r="DS146" s="1" t="s">
        <v>127</v>
      </c>
      <c r="DT146" s="1" t="s">
        <v>127</v>
      </c>
      <c r="DU146" s="1" t="s">
        <v>127</v>
      </c>
      <c r="DV146" s="1" t="s">
        <v>2177</v>
      </c>
      <c r="DW146" s="1" t="s">
        <v>2178</v>
      </c>
      <c r="DX146" s="1" t="s">
        <v>2179</v>
      </c>
      <c r="DY146" s="1" t="s">
        <v>2180</v>
      </c>
      <c r="DZ146" s="1" t="s">
        <v>2181</v>
      </c>
      <c r="EA146" s="1" t="s">
        <v>2182</v>
      </c>
      <c r="EB146" s="1" t="s">
        <v>2183</v>
      </c>
    </row>
    <row r="147" spans="1:132" x14ac:dyDescent="0.2">
      <c r="A147" s="1" t="s">
        <v>2184</v>
      </c>
      <c r="B147" s="1" t="s">
        <v>2185</v>
      </c>
      <c r="C147" s="1" t="s">
        <v>2186</v>
      </c>
      <c r="D147" s="1" t="s">
        <v>2187</v>
      </c>
      <c r="E147" s="2"/>
      <c r="F147" s="2"/>
      <c r="G147" s="1" t="s">
        <v>185</v>
      </c>
      <c r="H147" s="1" t="s">
        <v>186</v>
      </c>
      <c r="I147" s="1" t="s">
        <v>127</v>
      </c>
      <c r="J147" s="1" t="s">
        <v>150</v>
      </c>
      <c r="K147">
        <v>2013</v>
      </c>
      <c r="L147" s="1" t="s">
        <v>2188</v>
      </c>
      <c r="M147" s="1" t="s">
        <v>127</v>
      </c>
      <c r="N147" s="1" t="s">
        <v>13</v>
      </c>
      <c r="O147" s="1" t="s">
        <v>127</v>
      </c>
      <c r="P147" s="1" t="s">
        <v>127</v>
      </c>
      <c r="Q147" s="1" t="s">
        <v>127</v>
      </c>
      <c r="R147" s="1" t="s">
        <v>127</v>
      </c>
      <c r="S147" s="1" t="s">
        <v>127</v>
      </c>
      <c r="T147" s="1" t="s">
        <v>127</v>
      </c>
      <c r="U147" s="1" t="s">
        <v>127</v>
      </c>
      <c r="V147" s="1" t="s">
        <v>21</v>
      </c>
      <c r="W147" s="1" t="s">
        <v>127</v>
      </c>
      <c r="X147" s="1" t="s">
        <v>127</v>
      </c>
      <c r="Y147" s="1" t="s">
        <v>127</v>
      </c>
      <c r="Z147" s="1" t="s">
        <v>127</v>
      </c>
      <c r="AA147" s="1" t="s">
        <v>127</v>
      </c>
      <c r="AB147" s="1" t="s">
        <v>127</v>
      </c>
      <c r="AC147" s="1" t="s">
        <v>127</v>
      </c>
      <c r="AD147" s="1" t="s">
        <v>2189</v>
      </c>
      <c r="AE147" s="1" t="s">
        <v>393</v>
      </c>
      <c r="AF147" s="1" t="s">
        <v>127</v>
      </c>
      <c r="AG147" s="1" t="s">
        <v>2185</v>
      </c>
      <c r="AH147" s="1" t="s">
        <v>131</v>
      </c>
      <c r="AI147" s="1" t="s">
        <v>127</v>
      </c>
      <c r="AJ147">
        <v>46</v>
      </c>
      <c r="AK147" s="1" t="s">
        <v>2190</v>
      </c>
      <c r="AL147" s="1" t="s">
        <v>133</v>
      </c>
      <c r="AM147">
        <v>1</v>
      </c>
      <c r="AN147">
        <v>0</v>
      </c>
      <c r="AO147" s="1" t="s">
        <v>127</v>
      </c>
      <c r="AP147" s="1" t="s">
        <v>127</v>
      </c>
      <c r="AQ147" s="1" t="s">
        <v>39</v>
      </c>
      <c r="AR147">
        <v>0</v>
      </c>
      <c r="AS147">
        <v>0</v>
      </c>
      <c r="AT147" s="1" t="s">
        <v>127</v>
      </c>
      <c r="AU147" s="1" t="s">
        <v>127</v>
      </c>
      <c r="AV147" s="1" t="s">
        <v>127</v>
      </c>
      <c r="AW147" s="1" t="s">
        <v>127</v>
      </c>
      <c r="AX147" s="1" t="s">
        <v>127</v>
      </c>
      <c r="AY147" s="1" t="s">
        <v>127</v>
      </c>
      <c r="AZ147" s="1" t="s">
        <v>127</v>
      </c>
      <c r="BA147" s="1" t="s">
        <v>127</v>
      </c>
      <c r="BB147" s="1" t="s">
        <v>127</v>
      </c>
      <c r="BC147" s="1" t="s">
        <v>127</v>
      </c>
      <c r="BD147" s="1" t="s">
        <v>52</v>
      </c>
      <c r="BE147" s="1" t="s">
        <v>127</v>
      </c>
      <c r="BF147" s="1" t="s">
        <v>127</v>
      </c>
      <c r="BG147" s="1" t="s">
        <v>127</v>
      </c>
      <c r="BH147" s="1" t="s">
        <v>127</v>
      </c>
      <c r="BI147" s="1" t="s">
        <v>127</v>
      </c>
      <c r="BJ147" s="1" t="s">
        <v>127</v>
      </c>
      <c r="BK147" s="1" t="s">
        <v>58</v>
      </c>
      <c r="BL147" s="1" t="s">
        <v>127</v>
      </c>
      <c r="BM147" s="1" t="s">
        <v>127</v>
      </c>
      <c r="BN147" s="1" t="s">
        <v>127</v>
      </c>
      <c r="BO147" s="1" t="s">
        <v>127</v>
      </c>
      <c r="BP147" s="1" t="s">
        <v>127</v>
      </c>
      <c r="BQ147" s="1" t="s">
        <v>127</v>
      </c>
      <c r="BR147" s="1" t="s">
        <v>127</v>
      </c>
      <c r="BS147" s="1" t="s">
        <v>127</v>
      </c>
      <c r="BT147" s="1" t="s">
        <v>127</v>
      </c>
      <c r="BU147" s="1" t="s">
        <v>127</v>
      </c>
      <c r="BV147" s="1" t="s">
        <v>68</v>
      </c>
      <c r="BW147" s="1" t="s">
        <v>69</v>
      </c>
      <c r="BX147" s="1" t="s">
        <v>70</v>
      </c>
      <c r="BY147" s="1" t="s">
        <v>71</v>
      </c>
      <c r="BZ147" s="1" t="s">
        <v>72</v>
      </c>
      <c r="CA147" s="1" t="s">
        <v>73</v>
      </c>
      <c r="CB147" s="1" t="s">
        <v>127</v>
      </c>
      <c r="CC147" s="1" t="s">
        <v>127</v>
      </c>
      <c r="CD147" s="1" t="s">
        <v>127</v>
      </c>
      <c r="CE147" s="1" t="s">
        <v>127</v>
      </c>
      <c r="CF147" s="1" t="s">
        <v>127</v>
      </c>
      <c r="CG147" s="1" t="s">
        <v>78</v>
      </c>
      <c r="CH147" s="1" t="s">
        <v>127</v>
      </c>
      <c r="CI147" s="1" t="s">
        <v>127</v>
      </c>
      <c r="CJ147" s="1" t="s">
        <v>127</v>
      </c>
      <c r="CK147" s="1" t="s">
        <v>127</v>
      </c>
      <c r="CL147" s="1" t="s">
        <v>127</v>
      </c>
      <c r="CM147" s="1" t="s">
        <v>127</v>
      </c>
      <c r="CN147" s="1" t="s">
        <v>127</v>
      </c>
      <c r="CO147" s="1" t="s">
        <v>2191</v>
      </c>
      <c r="CP147" s="1" t="s">
        <v>2192</v>
      </c>
      <c r="CQ147" s="1" t="s">
        <v>127</v>
      </c>
      <c r="CR147" s="1" t="s">
        <v>127</v>
      </c>
      <c r="CS147" s="1" t="s">
        <v>127</v>
      </c>
      <c r="CT147" s="1" t="s">
        <v>127</v>
      </c>
      <c r="CU147" s="1" t="s">
        <v>127</v>
      </c>
      <c r="CV147" s="1" t="s">
        <v>127</v>
      </c>
      <c r="CW147" s="1" t="s">
        <v>93</v>
      </c>
      <c r="CX147" s="1" t="s">
        <v>94</v>
      </c>
      <c r="CY147" s="1" t="s">
        <v>127</v>
      </c>
      <c r="CZ147" s="1" t="s">
        <v>127</v>
      </c>
      <c r="DA147" s="1" t="s">
        <v>127</v>
      </c>
      <c r="DB147" s="1" t="s">
        <v>127</v>
      </c>
      <c r="DC147" s="1" t="s">
        <v>127</v>
      </c>
      <c r="DD147" s="1" t="s">
        <v>99</v>
      </c>
      <c r="DE147" s="1" t="s">
        <v>127</v>
      </c>
      <c r="DF147" s="1" t="s">
        <v>101</v>
      </c>
      <c r="DG147" s="1" t="s">
        <v>127</v>
      </c>
      <c r="DH147" s="1" t="s">
        <v>103</v>
      </c>
      <c r="DI147" s="1" t="s">
        <v>127</v>
      </c>
      <c r="DJ147" s="1" t="s">
        <v>127</v>
      </c>
      <c r="DK147" s="1" t="s">
        <v>127</v>
      </c>
      <c r="DL147" s="1" t="s">
        <v>127</v>
      </c>
      <c r="DM147" s="1" t="s">
        <v>127</v>
      </c>
      <c r="DN147" s="1" t="s">
        <v>127</v>
      </c>
      <c r="DO147" s="1" t="s">
        <v>127</v>
      </c>
      <c r="DP147" s="1" t="s">
        <v>127</v>
      </c>
      <c r="DQ147" s="1" t="s">
        <v>127</v>
      </c>
      <c r="DR147" s="1" t="s">
        <v>127</v>
      </c>
      <c r="DS147" s="1" t="s">
        <v>127</v>
      </c>
      <c r="DT147" s="1" t="s">
        <v>113</v>
      </c>
      <c r="DU147" s="1" t="s">
        <v>127</v>
      </c>
      <c r="DV147" s="1" t="s">
        <v>127</v>
      </c>
      <c r="DW147" s="1" t="s">
        <v>127</v>
      </c>
      <c r="DX147" s="1" t="s">
        <v>127</v>
      </c>
      <c r="DY147" s="1" t="s">
        <v>2193</v>
      </c>
      <c r="DZ147" s="1" t="s">
        <v>2194</v>
      </c>
      <c r="EA147" s="1" t="s">
        <v>2195</v>
      </c>
      <c r="EB147" s="1" t="s">
        <v>2196</v>
      </c>
    </row>
    <row r="148" spans="1:132" x14ac:dyDescent="0.2">
      <c r="A148" s="1" t="s">
        <v>2197</v>
      </c>
      <c r="B148" s="1" t="s">
        <v>2198</v>
      </c>
      <c r="C148" s="1" t="s">
        <v>2199</v>
      </c>
      <c r="D148" s="1" t="s">
        <v>2200</v>
      </c>
      <c r="E148" s="2"/>
      <c r="F148" s="2"/>
      <c r="G148" s="1" t="s">
        <v>934</v>
      </c>
      <c r="H148" s="1" t="s">
        <v>935</v>
      </c>
      <c r="I148" s="1" t="s">
        <v>127</v>
      </c>
      <c r="J148" s="1" t="s">
        <v>128</v>
      </c>
      <c r="K148">
        <v>2010</v>
      </c>
      <c r="L148" s="1" t="s">
        <v>2201</v>
      </c>
      <c r="M148" s="1" t="s">
        <v>12</v>
      </c>
      <c r="N148" s="1" t="s">
        <v>127</v>
      </c>
      <c r="O148" s="1" t="s">
        <v>127</v>
      </c>
      <c r="P148" s="1" t="s">
        <v>127</v>
      </c>
      <c r="Q148" s="1" t="s">
        <v>127</v>
      </c>
      <c r="R148" s="1" t="s">
        <v>127</v>
      </c>
      <c r="S148" s="1" t="s">
        <v>127</v>
      </c>
      <c r="T148" s="1" t="s">
        <v>127</v>
      </c>
      <c r="U148" s="1" t="s">
        <v>127</v>
      </c>
      <c r="V148" s="1" t="s">
        <v>127</v>
      </c>
      <c r="W148" s="1" t="s">
        <v>127</v>
      </c>
      <c r="X148" s="1" t="s">
        <v>23</v>
      </c>
      <c r="Y148" s="1" t="s">
        <v>127</v>
      </c>
      <c r="Z148" s="1" t="s">
        <v>127</v>
      </c>
      <c r="AA148" s="1" t="s">
        <v>127</v>
      </c>
      <c r="AB148" s="1" t="s">
        <v>127</v>
      </c>
      <c r="AC148" s="1" t="s">
        <v>127</v>
      </c>
      <c r="AD148" s="1" t="s">
        <v>2202</v>
      </c>
      <c r="AE148" s="1" t="s">
        <v>393</v>
      </c>
      <c r="AF148" s="1" t="s">
        <v>127</v>
      </c>
      <c r="AG148" s="1" t="s">
        <v>2198</v>
      </c>
      <c r="AH148" s="1" t="s">
        <v>203</v>
      </c>
      <c r="AI148" s="1" t="s">
        <v>127</v>
      </c>
      <c r="AJ148">
        <v>39</v>
      </c>
      <c r="AK148" s="1" t="s">
        <v>2203</v>
      </c>
      <c r="AL148" s="1" t="s">
        <v>133</v>
      </c>
      <c r="AM148">
        <v>0</v>
      </c>
      <c r="AN148">
        <v>10</v>
      </c>
      <c r="AO148" s="1" t="s">
        <v>127</v>
      </c>
      <c r="AP148" s="1" t="s">
        <v>127</v>
      </c>
      <c r="AQ148" s="1" t="s">
        <v>127</v>
      </c>
      <c r="AR148">
        <v>0</v>
      </c>
      <c r="AS148">
        <v>6</v>
      </c>
      <c r="AT148" s="1" t="s">
        <v>127</v>
      </c>
      <c r="AU148" s="1" t="s">
        <v>127</v>
      </c>
      <c r="AV148" s="1" t="s">
        <v>127</v>
      </c>
      <c r="AW148" s="1" t="s">
        <v>127</v>
      </c>
      <c r="AX148" s="1" t="s">
        <v>46</v>
      </c>
      <c r="AY148" s="1" t="s">
        <v>127</v>
      </c>
      <c r="AZ148" s="1" t="s">
        <v>127</v>
      </c>
      <c r="BA148" s="1" t="s">
        <v>127</v>
      </c>
      <c r="BB148" s="1" t="s">
        <v>127</v>
      </c>
      <c r="BC148" s="1" t="s">
        <v>127</v>
      </c>
      <c r="BD148" s="1" t="s">
        <v>127</v>
      </c>
      <c r="BE148" s="1" t="s">
        <v>127</v>
      </c>
      <c r="BF148" s="1" t="s">
        <v>127</v>
      </c>
      <c r="BG148" s="1" t="s">
        <v>127</v>
      </c>
      <c r="BH148" s="1" t="s">
        <v>127</v>
      </c>
      <c r="BI148" s="1" t="s">
        <v>56</v>
      </c>
      <c r="BJ148" s="1" t="s">
        <v>57</v>
      </c>
      <c r="BK148" s="1" t="s">
        <v>58</v>
      </c>
      <c r="BL148" s="1" t="s">
        <v>127</v>
      </c>
      <c r="BM148" s="1" t="s">
        <v>127</v>
      </c>
      <c r="BN148" s="1" t="s">
        <v>61</v>
      </c>
      <c r="BO148" s="1" t="s">
        <v>127</v>
      </c>
      <c r="BP148" s="1" t="s">
        <v>127</v>
      </c>
      <c r="BQ148" s="1" t="s">
        <v>127</v>
      </c>
      <c r="BR148" s="1" t="s">
        <v>127</v>
      </c>
      <c r="BS148" s="1" t="s">
        <v>127</v>
      </c>
      <c r="BT148" s="1" t="s">
        <v>127</v>
      </c>
      <c r="BU148" s="1" t="s">
        <v>2130</v>
      </c>
      <c r="BV148" s="1" t="s">
        <v>127</v>
      </c>
      <c r="BW148" s="1" t="s">
        <v>127</v>
      </c>
      <c r="BX148" s="1" t="s">
        <v>127</v>
      </c>
      <c r="BY148" s="1" t="s">
        <v>127</v>
      </c>
      <c r="BZ148" s="1" t="s">
        <v>127</v>
      </c>
      <c r="CA148" s="1" t="s">
        <v>73</v>
      </c>
      <c r="CB148" s="1" t="s">
        <v>74</v>
      </c>
      <c r="CC148" s="1" t="s">
        <v>127</v>
      </c>
      <c r="CD148" s="1" t="s">
        <v>127</v>
      </c>
      <c r="CE148" s="1" t="s">
        <v>127</v>
      </c>
      <c r="CF148" s="1" t="s">
        <v>2204</v>
      </c>
      <c r="CG148" s="1" t="s">
        <v>78</v>
      </c>
      <c r="CH148" s="1" t="s">
        <v>127</v>
      </c>
      <c r="CI148" s="1" t="s">
        <v>127</v>
      </c>
      <c r="CJ148" s="1" t="s">
        <v>127</v>
      </c>
      <c r="CK148" s="1" t="s">
        <v>127</v>
      </c>
      <c r="CL148" s="1" t="s">
        <v>127</v>
      </c>
      <c r="CM148" s="1" t="s">
        <v>127</v>
      </c>
      <c r="CN148" s="1" t="s">
        <v>2205</v>
      </c>
      <c r="CO148" s="1" t="s">
        <v>2206</v>
      </c>
      <c r="CP148" s="1" t="s">
        <v>2207</v>
      </c>
      <c r="CQ148" s="1" t="s">
        <v>127</v>
      </c>
      <c r="CR148" s="1" t="s">
        <v>88</v>
      </c>
      <c r="CS148" s="1" t="s">
        <v>89</v>
      </c>
      <c r="CT148" s="1" t="s">
        <v>127</v>
      </c>
      <c r="CU148" s="1" t="s">
        <v>127</v>
      </c>
      <c r="CV148" s="1" t="s">
        <v>127</v>
      </c>
      <c r="CW148" s="1" t="s">
        <v>127</v>
      </c>
      <c r="CX148" s="1" t="s">
        <v>127</v>
      </c>
      <c r="CY148" s="1" t="s">
        <v>127</v>
      </c>
      <c r="CZ148" s="1" t="s">
        <v>127</v>
      </c>
      <c r="DA148" s="1" t="s">
        <v>127</v>
      </c>
      <c r="DB148" s="1" t="s">
        <v>2208</v>
      </c>
      <c r="DC148" s="1" t="s">
        <v>127</v>
      </c>
      <c r="DD148" s="1" t="s">
        <v>127</v>
      </c>
      <c r="DE148" s="1" t="s">
        <v>127</v>
      </c>
      <c r="DF148" s="1" t="s">
        <v>127</v>
      </c>
      <c r="DG148" s="1" t="s">
        <v>127</v>
      </c>
      <c r="DH148" s="1" t="s">
        <v>127</v>
      </c>
      <c r="DI148" s="1" t="s">
        <v>127</v>
      </c>
      <c r="DJ148" s="1" t="s">
        <v>105</v>
      </c>
      <c r="DK148" s="1" t="s">
        <v>2209</v>
      </c>
      <c r="DL148" s="1" t="s">
        <v>127</v>
      </c>
      <c r="DM148" s="1" t="s">
        <v>107</v>
      </c>
      <c r="DN148" s="1" t="s">
        <v>88</v>
      </c>
      <c r="DO148" s="1" t="s">
        <v>108</v>
      </c>
      <c r="DP148" s="1" t="s">
        <v>109</v>
      </c>
      <c r="DQ148" s="1" t="s">
        <v>127</v>
      </c>
      <c r="DR148" s="1" t="s">
        <v>127</v>
      </c>
      <c r="DS148" s="1" t="s">
        <v>112</v>
      </c>
      <c r="DT148" s="1" t="s">
        <v>127</v>
      </c>
      <c r="DU148" s="1" t="s">
        <v>127</v>
      </c>
      <c r="DV148" s="1" t="s">
        <v>2210</v>
      </c>
      <c r="DW148" s="1" t="s">
        <v>127</v>
      </c>
      <c r="DX148" s="1" t="s">
        <v>127</v>
      </c>
      <c r="DY148" s="1" t="s">
        <v>2211</v>
      </c>
      <c r="DZ148" s="1" t="s">
        <v>2212</v>
      </c>
      <c r="EA148" s="1" t="s">
        <v>2213</v>
      </c>
      <c r="EB148" s="1" t="s">
        <v>2214</v>
      </c>
    </row>
    <row r="149" spans="1:132" x14ac:dyDescent="0.2">
      <c r="A149" s="1" t="s">
        <v>2215</v>
      </c>
      <c r="B149" s="1" t="s">
        <v>2216</v>
      </c>
      <c r="C149" s="1" t="s">
        <v>2217</v>
      </c>
      <c r="D149" s="1" t="s">
        <v>2218</v>
      </c>
      <c r="E149" s="2"/>
      <c r="F149" s="2"/>
      <c r="G149" s="1" t="s">
        <v>185</v>
      </c>
      <c r="H149" s="1" t="s">
        <v>186</v>
      </c>
      <c r="I149" s="1" t="s">
        <v>2219</v>
      </c>
      <c r="J149" s="1" t="s">
        <v>150</v>
      </c>
      <c r="K149">
        <v>2013</v>
      </c>
      <c r="L149" s="1" t="s">
        <v>2220</v>
      </c>
      <c r="M149" s="1" t="s">
        <v>12</v>
      </c>
      <c r="N149" s="1" t="s">
        <v>127</v>
      </c>
      <c r="O149" s="1" t="s">
        <v>127</v>
      </c>
      <c r="P149" s="1" t="s">
        <v>127</v>
      </c>
      <c r="Q149" s="1" t="s">
        <v>127</v>
      </c>
      <c r="R149" s="1" t="s">
        <v>127</v>
      </c>
      <c r="S149" s="1" t="s">
        <v>127</v>
      </c>
      <c r="T149" s="1" t="s">
        <v>127</v>
      </c>
      <c r="U149" s="1" t="s">
        <v>127</v>
      </c>
      <c r="V149" s="1" t="s">
        <v>21</v>
      </c>
      <c r="W149" s="1" t="s">
        <v>127</v>
      </c>
      <c r="X149" s="1" t="s">
        <v>127</v>
      </c>
      <c r="Y149" s="1" t="s">
        <v>127</v>
      </c>
      <c r="Z149" s="1" t="s">
        <v>127</v>
      </c>
      <c r="AA149" s="1" t="s">
        <v>127</v>
      </c>
      <c r="AB149" s="1" t="s">
        <v>127</v>
      </c>
      <c r="AC149" s="1" t="s">
        <v>222</v>
      </c>
      <c r="AD149" s="1" t="s">
        <v>127</v>
      </c>
      <c r="AE149" s="1" t="s">
        <v>222</v>
      </c>
      <c r="AF149" s="1" t="s">
        <v>127</v>
      </c>
      <c r="AG149" s="1" t="s">
        <v>2216</v>
      </c>
      <c r="AH149" s="1" t="s">
        <v>203</v>
      </c>
      <c r="AI149" s="1" t="s">
        <v>127</v>
      </c>
      <c r="AJ149">
        <v>30</v>
      </c>
      <c r="AK149" s="1" t="s">
        <v>2221</v>
      </c>
      <c r="AL149" s="1" t="s">
        <v>172</v>
      </c>
      <c r="AM149">
        <v>2</v>
      </c>
      <c r="AN149">
        <v>5</v>
      </c>
      <c r="AO149" s="1" t="s">
        <v>127</v>
      </c>
      <c r="AP149" s="1" t="s">
        <v>38</v>
      </c>
      <c r="AQ149" s="1" t="s">
        <v>39</v>
      </c>
      <c r="AR149">
        <v>2</v>
      </c>
      <c r="AS149">
        <v>3</v>
      </c>
      <c r="AT149" s="1" t="s">
        <v>127</v>
      </c>
      <c r="AU149" s="1" t="s">
        <v>127</v>
      </c>
      <c r="AV149" s="1" t="s">
        <v>127</v>
      </c>
      <c r="AW149" s="1" t="s">
        <v>127</v>
      </c>
      <c r="AX149" s="1" t="s">
        <v>127</v>
      </c>
      <c r="AY149" s="1" t="s">
        <v>127</v>
      </c>
      <c r="AZ149" s="1" t="s">
        <v>127</v>
      </c>
      <c r="BA149" s="1" t="s">
        <v>127</v>
      </c>
      <c r="BB149" s="1" t="s">
        <v>127</v>
      </c>
      <c r="BC149" s="1" t="s">
        <v>51</v>
      </c>
      <c r="BD149" s="1" t="s">
        <v>127</v>
      </c>
      <c r="BE149" s="1" t="s">
        <v>127</v>
      </c>
      <c r="BF149" s="1" t="s">
        <v>127</v>
      </c>
      <c r="BG149" s="1" t="s">
        <v>127</v>
      </c>
      <c r="BH149" s="1" t="s">
        <v>127</v>
      </c>
      <c r="BI149" s="1" t="s">
        <v>56</v>
      </c>
      <c r="BJ149" s="1" t="s">
        <v>57</v>
      </c>
      <c r="BK149" s="1" t="s">
        <v>58</v>
      </c>
      <c r="BL149" s="1" t="s">
        <v>127</v>
      </c>
      <c r="BM149" s="1" t="s">
        <v>127</v>
      </c>
      <c r="BN149" s="1" t="s">
        <v>127</v>
      </c>
      <c r="BO149" s="1" t="s">
        <v>127</v>
      </c>
      <c r="BP149" s="1" t="s">
        <v>127</v>
      </c>
      <c r="BQ149" s="1" t="s">
        <v>127</v>
      </c>
      <c r="BR149" s="1" t="s">
        <v>127</v>
      </c>
      <c r="BS149" s="1" t="s">
        <v>127</v>
      </c>
      <c r="BT149" s="1" t="s">
        <v>127</v>
      </c>
      <c r="BU149" s="1" t="s">
        <v>127</v>
      </c>
      <c r="BV149" s="1" t="s">
        <v>68</v>
      </c>
      <c r="BW149" s="1" t="s">
        <v>127</v>
      </c>
      <c r="BX149" s="1" t="s">
        <v>127</v>
      </c>
      <c r="BY149" s="1" t="s">
        <v>127</v>
      </c>
      <c r="BZ149" s="1" t="s">
        <v>127</v>
      </c>
      <c r="CA149" s="1" t="s">
        <v>127</v>
      </c>
      <c r="CB149" s="1" t="s">
        <v>127</v>
      </c>
      <c r="CC149" s="1" t="s">
        <v>127</v>
      </c>
      <c r="CD149" s="1" t="s">
        <v>127</v>
      </c>
      <c r="CE149" s="1" t="s">
        <v>127</v>
      </c>
      <c r="CF149" s="1" t="s">
        <v>127</v>
      </c>
      <c r="CG149" s="1" t="s">
        <v>127</v>
      </c>
      <c r="CH149" s="1" t="s">
        <v>79</v>
      </c>
      <c r="CI149" s="1" t="s">
        <v>80</v>
      </c>
      <c r="CJ149" s="1" t="s">
        <v>127</v>
      </c>
      <c r="CK149" s="1" t="s">
        <v>127</v>
      </c>
      <c r="CL149" s="1" t="s">
        <v>127</v>
      </c>
      <c r="CM149" s="1" t="s">
        <v>127</v>
      </c>
      <c r="CN149" s="1" t="s">
        <v>127</v>
      </c>
      <c r="CO149" s="1" t="s">
        <v>2222</v>
      </c>
      <c r="CP149" s="1" t="s">
        <v>2223</v>
      </c>
      <c r="CQ149" s="1" t="s">
        <v>127</v>
      </c>
      <c r="CR149" s="1" t="s">
        <v>127</v>
      </c>
      <c r="CS149" s="1" t="s">
        <v>89</v>
      </c>
      <c r="CT149" s="1" t="s">
        <v>90</v>
      </c>
      <c r="CU149" s="1" t="s">
        <v>127</v>
      </c>
      <c r="CV149" s="1" t="s">
        <v>127</v>
      </c>
      <c r="CW149" s="1" t="s">
        <v>127</v>
      </c>
      <c r="CX149" s="1" t="s">
        <v>127</v>
      </c>
      <c r="CY149" s="1" t="s">
        <v>127</v>
      </c>
      <c r="CZ149" s="1" t="s">
        <v>127</v>
      </c>
      <c r="DA149" s="1" t="s">
        <v>127</v>
      </c>
      <c r="DB149" s="1" t="s">
        <v>127</v>
      </c>
      <c r="DC149" s="1" t="s">
        <v>98</v>
      </c>
      <c r="DD149" s="1" t="s">
        <v>127</v>
      </c>
      <c r="DE149" s="1" t="s">
        <v>127</v>
      </c>
      <c r="DF149" s="1" t="s">
        <v>101</v>
      </c>
      <c r="DG149" s="1" t="s">
        <v>102</v>
      </c>
      <c r="DH149" s="1" t="s">
        <v>127</v>
      </c>
      <c r="DI149" s="1" t="s">
        <v>127</v>
      </c>
      <c r="DJ149" s="1" t="s">
        <v>127</v>
      </c>
      <c r="DK149" s="1" t="s">
        <v>127</v>
      </c>
      <c r="DL149" s="1" t="s">
        <v>106</v>
      </c>
      <c r="DM149" s="1" t="s">
        <v>127</v>
      </c>
      <c r="DN149" s="1" t="s">
        <v>127</v>
      </c>
      <c r="DO149" s="1" t="s">
        <v>108</v>
      </c>
      <c r="DP149" s="1" t="s">
        <v>109</v>
      </c>
      <c r="DQ149" s="1" t="s">
        <v>127</v>
      </c>
      <c r="DR149" s="1" t="s">
        <v>127</v>
      </c>
      <c r="DS149" s="1" t="s">
        <v>127</v>
      </c>
      <c r="DT149" s="1" t="s">
        <v>127</v>
      </c>
      <c r="DU149" s="1" t="s">
        <v>127</v>
      </c>
      <c r="DV149" s="1" t="s">
        <v>2224</v>
      </c>
      <c r="DW149" s="1" t="s">
        <v>2225</v>
      </c>
      <c r="DX149" s="1" t="s">
        <v>2226</v>
      </c>
      <c r="DY149" s="1" t="s">
        <v>1647</v>
      </c>
      <c r="DZ149" s="1" t="s">
        <v>2227</v>
      </c>
      <c r="EA149" s="1" t="s">
        <v>2228</v>
      </c>
      <c r="EB149" s="1" t="s">
        <v>2229</v>
      </c>
    </row>
    <row r="150" spans="1:132" x14ac:dyDescent="0.2">
      <c r="A150" s="1" t="s">
        <v>2230</v>
      </c>
      <c r="B150" s="1" t="s">
        <v>2231</v>
      </c>
      <c r="C150" s="1" t="s">
        <v>2232</v>
      </c>
      <c r="D150" s="1" t="s">
        <v>2233</v>
      </c>
      <c r="E150" s="2"/>
      <c r="F150" s="2"/>
      <c r="G150" s="1" t="s">
        <v>2234</v>
      </c>
      <c r="H150" s="1" t="s">
        <v>2235</v>
      </c>
      <c r="I150" s="1" t="s">
        <v>127</v>
      </c>
      <c r="J150" s="1" t="s">
        <v>150</v>
      </c>
      <c r="K150">
        <v>2015</v>
      </c>
      <c r="L150" s="1" t="s">
        <v>2236</v>
      </c>
      <c r="M150" s="1" t="s">
        <v>127</v>
      </c>
      <c r="N150" s="1" t="s">
        <v>127</v>
      </c>
      <c r="O150" s="1" t="s">
        <v>127</v>
      </c>
      <c r="P150" s="1" t="s">
        <v>127</v>
      </c>
      <c r="Q150" s="1" t="s">
        <v>127</v>
      </c>
      <c r="R150" s="1" t="s">
        <v>127</v>
      </c>
      <c r="S150" s="1" t="s">
        <v>18</v>
      </c>
      <c r="T150" s="1" t="s">
        <v>127</v>
      </c>
      <c r="U150" s="1" t="s">
        <v>127</v>
      </c>
      <c r="V150" s="1" t="s">
        <v>127</v>
      </c>
      <c r="W150" s="1" t="s">
        <v>22</v>
      </c>
      <c r="X150" s="1" t="s">
        <v>127</v>
      </c>
      <c r="Y150" s="1" t="s">
        <v>127</v>
      </c>
      <c r="Z150" s="1" t="s">
        <v>127</v>
      </c>
      <c r="AA150" s="1" t="s">
        <v>127</v>
      </c>
      <c r="AB150" s="1" t="s">
        <v>127</v>
      </c>
      <c r="AC150" s="1" t="s">
        <v>489</v>
      </c>
      <c r="AD150" s="1" t="s">
        <v>127</v>
      </c>
      <c r="AE150" s="1" t="s">
        <v>489</v>
      </c>
      <c r="AF150" s="1" t="s">
        <v>127</v>
      </c>
      <c r="AG150" s="1" t="s">
        <v>2237</v>
      </c>
      <c r="AH150" s="1" t="s">
        <v>131</v>
      </c>
      <c r="AI150" s="1" t="s">
        <v>127</v>
      </c>
      <c r="AJ150">
        <v>44</v>
      </c>
      <c r="AK150" s="1" t="s">
        <v>14</v>
      </c>
      <c r="AL150" s="1" t="s">
        <v>172</v>
      </c>
      <c r="AM150">
        <v>300</v>
      </c>
      <c r="AN150">
        <v>20</v>
      </c>
      <c r="AO150" s="1" t="s">
        <v>37</v>
      </c>
      <c r="AP150" s="1" t="s">
        <v>127</v>
      </c>
      <c r="AQ150" s="1" t="s">
        <v>127</v>
      </c>
      <c r="AR150">
        <v>10</v>
      </c>
      <c r="AS150">
        <v>1</v>
      </c>
      <c r="AT150" s="1" t="s">
        <v>127</v>
      </c>
      <c r="AU150" s="1" t="s">
        <v>127</v>
      </c>
      <c r="AV150" s="1" t="s">
        <v>127</v>
      </c>
      <c r="AW150" s="1" t="s">
        <v>127</v>
      </c>
      <c r="AX150" s="1" t="s">
        <v>127</v>
      </c>
      <c r="AY150" s="1" t="s">
        <v>127</v>
      </c>
      <c r="AZ150" s="1" t="s">
        <v>127</v>
      </c>
      <c r="BA150" s="1" t="s">
        <v>49</v>
      </c>
      <c r="BB150" s="1" t="s">
        <v>127</v>
      </c>
      <c r="BC150" s="1" t="s">
        <v>127</v>
      </c>
      <c r="BD150" s="1" t="s">
        <v>127</v>
      </c>
      <c r="BE150" s="1" t="s">
        <v>127</v>
      </c>
      <c r="BF150" s="1" t="s">
        <v>127</v>
      </c>
      <c r="BG150" s="1" t="s">
        <v>127</v>
      </c>
      <c r="BH150" s="1" t="s">
        <v>55</v>
      </c>
      <c r="BI150" s="1" t="s">
        <v>127</v>
      </c>
      <c r="BJ150" s="1" t="s">
        <v>127</v>
      </c>
      <c r="BK150" s="1" t="s">
        <v>127</v>
      </c>
      <c r="BL150" s="1" t="s">
        <v>127</v>
      </c>
      <c r="BM150" s="1" t="s">
        <v>127</v>
      </c>
      <c r="BN150" s="1" t="s">
        <v>127</v>
      </c>
      <c r="BO150" s="1" t="s">
        <v>127</v>
      </c>
      <c r="BP150" s="1" t="s">
        <v>127</v>
      </c>
      <c r="BQ150" s="1" t="s">
        <v>127</v>
      </c>
      <c r="BR150" s="1" t="s">
        <v>127</v>
      </c>
      <c r="BS150" s="1" t="s">
        <v>127</v>
      </c>
      <c r="BT150" s="1" t="s">
        <v>127</v>
      </c>
      <c r="BU150" s="1" t="s">
        <v>127</v>
      </c>
      <c r="BV150" s="1" t="s">
        <v>127</v>
      </c>
      <c r="BW150" s="1" t="s">
        <v>127</v>
      </c>
      <c r="BX150" s="1" t="s">
        <v>127</v>
      </c>
      <c r="BY150" s="1" t="s">
        <v>127</v>
      </c>
      <c r="BZ150" s="1" t="s">
        <v>127</v>
      </c>
      <c r="CA150" s="1" t="s">
        <v>127</v>
      </c>
      <c r="CB150" s="1" t="s">
        <v>74</v>
      </c>
      <c r="CC150" s="1" t="s">
        <v>127</v>
      </c>
      <c r="CD150" s="1" t="s">
        <v>127</v>
      </c>
      <c r="CE150" s="1" t="s">
        <v>127</v>
      </c>
      <c r="CF150" s="1" t="s">
        <v>127</v>
      </c>
      <c r="CG150" s="1" t="s">
        <v>127</v>
      </c>
      <c r="CH150" s="1" t="s">
        <v>127</v>
      </c>
      <c r="CI150" s="1" t="s">
        <v>127</v>
      </c>
      <c r="CJ150" s="1" t="s">
        <v>81</v>
      </c>
      <c r="CK150" s="1" t="s">
        <v>127</v>
      </c>
      <c r="CL150" s="1" t="s">
        <v>127</v>
      </c>
      <c r="CM150" s="1" t="s">
        <v>127</v>
      </c>
      <c r="CN150" s="1" t="s">
        <v>127</v>
      </c>
      <c r="CO150" s="1" t="s">
        <v>2238</v>
      </c>
      <c r="CP150" s="1" t="s">
        <v>2239</v>
      </c>
      <c r="CQ150" s="1" t="s">
        <v>127</v>
      </c>
      <c r="CR150" s="1" t="s">
        <v>127</v>
      </c>
      <c r="CS150" s="1" t="s">
        <v>89</v>
      </c>
      <c r="CT150" s="1" t="s">
        <v>127</v>
      </c>
      <c r="CU150" s="1" t="s">
        <v>127</v>
      </c>
      <c r="CV150" s="1" t="s">
        <v>127</v>
      </c>
      <c r="CW150" s="1" t="s">
        <v>127</v>
      </c>
      <c r="CX150" s="1" t="s">
        <v>127</v>
      </c>
      <c r="CY150" s="1" t="s">
        <v>127</v>
      </c>
      <c r="CZ150" s="1" t="s">
        <v>127</v>
      </c>
      <c r="DA150" s="1" t="s">
        <v>127</v>
      </c>
      <c r="DB150" s="1" t="s">
        <v>127</v>
      </c>
      <c r="DC150" s="1" t="s">
        <v>127</v>
      </c>
      <c r="DD150" s="1" t="s">
        <v>99</v>
      </c>
      <c r="DE150" s="1" t="s">
        <v>127</v>
      </c>
      <c r="DF150" s="1" t="s">
        <v>127</v>
      </c>
      <c r="DG150" s="1" t="s">
        <v>127</v>
      </c>
      <c r="DH150" s="1" t="s">
        <v>127</v>
      </c>
      <c r="DI150" s="1" t="s">
        <v>127</v>
      </c>
      <c r="DJ150" s="1" t="s">
        <v>127</v>
      </c>
      <c r="DK150" s="1" t="s">
        <v>127</v>
      </c>
      <c r="DL150" s="1" t="s">
        <v>127</v>
      </c>
      <c r="DM150" s="1" t="s">
        <v>107</v>
      </c>
      <c r="DN150" s="1" t="s">
        <v>127</v>
      </c>
      <c r="DO150" s="1" t="s">
        <v>127</v>
      </c>
      <c r="DP150" s="1" t="s">
        <v>127</v>
      </c>
      <c r="DQ150" s="1" t="s">
        <v>127</v>
      </c>
      <c r="DR150" s="1" t="s">
        <v>127</v>
      </c>
      <c r="DS150" s="1" t="s">
        <v>127</v>
      </c>
      <c r="DT150" s="1" t="s">
        <v>127</v>
      </c>
      <c r="DU150" s="1" t="s">
        <v>127</v>
      </c>
      <c r="DV150" s="1" t="s">
        <v>2240</v>
      </c>
      <c r="DW150" s="1" t="s">
        <v>127</v>
      </c>
      <c r="DX150" s="1" t="s">
        <v>127</v>
      </c>
      <c r="DY150" s="1" t="s">
        <v>127</v>
      </c>
      <c r="DZ150" s="1" t="s">
        <v>2241</v>
      </c>
      <c r="EA150" s="1" t="s">
        <v>2242</v>
      </c>
      <c r="EB150" s="1" t="s">
        <v>2243</v>
      </c>
    </row>
    <row r="151" spans="1:132" x14ac:dyDescent="0.2">
      <c r="A151" s="1" t="s">
        <v>2244</v>
      </c>
      <c r="B151" s="1" t="s">
        <v>2245</v>
      </c>
      <c r="C151" s="1" t="s">
        <v>2246</v>
      </c>
      <c r="D151" s="1" t="s">
        <v>2247</v>
      </c>
      <c r="E151" s="2"/>
      <c r="F151" s="2"/>
      <c r="G151" s="1" t="s">
        <v>185</v>
      </c>
      <c r="H151" s="1" t="s">
        <v>1933</v>
      </c>
      <c r="I151" s="1" t="s">
        <v>127</v>
      </c>
      <c r="J151" s="1" t="s">
        <v>127</v>
      </c>
      <c r="K151">
        <v>1972</v>
      </c>
      <c r="L151" s="1" t="s">
        <v>2248</v>
      </c>
      <c r="M151" s="1" t="s">
        <v>12</v>
      </c>
      <c r="N151" s="1" t="s">
        <v>127</v>
      </c>
      <c r="O151" s="1" t="s">
        <v>127</v>
      </c>
      <c r="P151" s="1" t="s">
        <v>15</v>
      </c>
      <c r="Q151" s="1" t="s">
        <v>127</v>
      </c>
      <c r="R151" s="1" t="s">
        <v>127</v>
      </c>
      <c r="S151" s="1" t="s">
        <v>18</v>
      </c>
      <c r="T151" s="1" t="s">
        <v>127</v>
      </c>
      <c r="U151" s="1" t="s">
        <v>127</v>
      </c>
      <c r="V151" s="1" t="s">
        <v>127</v>
      </c>
      <c r="W151" s="1" t="s">
        <v>22</v>
      </c>
      <c r="X151" s="1" t="s">
        <v>127</v>
      </c>
      <c r="Y151" s="1" t="s">
        <v>127</v>
      </c>
      <c r="Z151" s="1" t="s">
        <v>127</v>
      </c>
      <c r="AA151" s="1" t="s">
        <v>127</v>
      </c>
      <c r="AB151" s="1" t="s">
        <v>127</v>
      </c>
      <c r="AC151" s="1" t="s">
        <v>188</v>
      </c>
      <c r="AD151" s="1" t="s">
        <v>127</v>
      </c>
      <c r="AE151" s="1" t="s">
        <v>188</v>
      </c>
      <c r="AF151" s="1" t="s">
        <v>127</v>
      </c>
      <c r="AG151" s="1" t="s">
        <v>2249</v>
      </c>
      <c r="AH151" s="1" t="s">
        <v>131</v>
      </c>
      <c r="AI151" s="1" t="s">
        <v>127</v>
      </c>
      <c r="AJ151">
        <v>53</v>
      </c>
      <c r="AK151" s="1" t="s">
        <v>2250</v>
      </c>
      <c r="AL151" s="1" t="s">
        <v>172</v>
      </c>
      <c r="AM151">
        <v>829</v>
      </c>
      <c r="AN151">
        <v>106</v>
      </c>
      <c r="AO151" s="1" t="s">
        <v>37</v>
      </c>
      <c r="AP151" s="1" t="s">
        <v>127</v>
      </c>
      <c r="AQ151" s="1" t="s">
        <v>127</v>
      </c>
      <c r="AR151">
        <v>0</v>
      </c>
      <c r="AS151">
        <v>0</v>
      </c>
      <c r="AT151" s="1" t="s">
        <v>127</v>
      </c>
      <c r="AU151" s="1" t="s">
        <v>43</v>
      </c>
      <c r="AV151" s="1" t="s">
        <v>127</v>
      </c>
      <c r="AW151" s="1" t="s">
        <v>127</v>
      </c>
      <c r="AX151" s="1" t="s">
        <v>127</v>
      </c>
      <c r="AY151" s="1" t="s">
        <v>127</v>
      </c>
      <c r="AZ151" s="1" t="s">
        <v>127</v>
      </c>
      <c r="BA151" s="1" t="s">
        <v>127</v>
      </c>
      <c r="BB151" s="1" t="s">
        <v>127</v>
      </c>
      <c r="BC151" s="1" t="s">
        <v>51</v>
      </c>
      <c r="BD151" s="1" t="s">
        <v>127</v>
      </c>
      <c r="BE151" s="1" t="s">
        <v>127</v>
      </c>
      <c r="BF151" s="1" t="s">
        <v>127</v>
      </c>
      <c r="BG151" s="1" t="s">
        <v>127</v>
      </c>
      <c r="BH151" s="1" t="s">
        <v>55</v>
      </c>
      <c r="BI151" s="1" t="s">
        <v>56</v>
      </c>
      <c r="BJ151" s="1" t="s">
        <v>57</v>
      </c>
      <c r="BK151" s="1" t="s">
        <v>127</v>
      </c>
      <c r="BL151" s="1" t="s">
        <v>127</v>
      </c>
      <c r="BM151" s="1" t="s">
        <v>127</v>
      </c>
      <c r="BN151" s="1" t="s">
        <v>127</v>
      </c>
      <c r="BO151" s="1" t="s">
        <v>127</v>
      </c>
      <c r="BP151" s="1" t="s">
        <v>127</v>
      </c>
      <c r="BQ151" s="1" t="s">
        <v>64</v>
      </c>
      <c r="BR151" s="1" t="s">
        <v>127</v>
      </c>
      <c r="BS151" s="1" t="s">
        <v>127</v>
      </c>
      <c r="BT151" s="1" t="s">
        <v>127</v>
      </c>
      <c r="BU151" s="1" t="s">
        <v>127</v>
      </c>
      <c r="BV151" s="1" t="s">
        <v>127</v>
      </c>
      <c r="BW151" s="1" t="s">
        <v>69</v>
      </c>
      <c r="BX151" s="1" t="s">
        <v>127</v>
      </c>
      <c r="BY151" s="1" t="s">
        <v>127</v>
      </c>
      <c r="BZ151" s="1" t="s">
        <v>127</v>
      </c>
      <c r="CA151" s="1" t="s">
        <v>73</v>
      </c>
      <c r="CB151" s="1" t="s">
        <v>74</v>
      </c>
      <c r="CC151" s="1" t="s">
        <v>127</v>
      </c>
      <c r="CD151" s="1" t="s">
        <v>127</v>
      </c>
      <c r="CE151" s="1" t="s">
        <v>127</v>
      </c>
      <c r="CF151" s="1" t="s">
        <v>127</v>
      </c>
      <c r="CG151" s="1" t="s">
        <v>127</v>
      </c>
      <c r="CH151" s="1" t="s">
        <v>79</v>
      </c>
      <c r="CI151" s="1" t="s">
        <v>80</v>
      </c>
      <c r="CJ151" s="1" t="s">
        <v>81</v>
      </c>
      <c r="CK151" s="1" t="s">
        <v>127</v>
      </c>
      <c r="CL151" s="1" t="s">
        <v>83</v>
      </c>
      <c r="CM151" s="1" t="s">
        <v>84</v>
      </c>
      <c r="CN151" s="1" t="s">
        <v>127</v>
      </c>
      <c r="CO151" s="1" t="s">
        <v>2251</v>
      </c>
      <c r="CP151" s="1" t="s">
        <v>2252</v>
      </c>
      <c r="CQ151" s="1" t="s">
        <v>127</v>
      </c>
      <c r="CR151" s="1" t="s">
        <v>127</v>
      </c>
      <c r="CS151" s="1" t="s">
        <v>89</v>
      </c>
      <c r="CT151" s="1" t="s">
        <v>90</v>
      </c>
      <c r="CU151" s="1" t="s">
        <v>127</v>
      </c>
      <c r="CV151" s="1" t="s">
        <v>127</v>
      </c>
      <c r="CW151" s="1" t="s">
        <v>127</v>
      </c>
      <c r="CX151" s="1" t="s">
        <v>127</v>
      </c>
      <c r="CY151" s="1" t="s">
        <v>127</v>
      </c>
      <c r="CZ151" s="1" t="s">
        <v>96</v>
      </c>
      <c r="DA151" s="1" t="s">
        <v>97</v>
      </c>
      <c r="DB151" s="1" t="s">
        <v>127</v>
      </c>
      <c r="DC151" s="1" t="s">
        <v>98</v>
      </c>
      <c r="DD151" s="1" t="s">
        <v>99</v>
      </c>
      <c r="DE151" s="1" t="s">
        <v>127</v>
      </c>
      <c r="DF151" s="1" t="s">
        <v>127</v>
      </c>
      <c r="DG151" s="1" t="s">
        <v>102</v>
      </c>
      <c r="DH151" s="1" t="s">
        <v>127</v>
      </c>
      <c r="DI151" s="1" t="s">
        <v>104</v>
      </c>
      <c r="DJ151" s="1" t="s">
        <v>127</v>
      </c>
      <c r="DK151" s="1" t="s">
        <v>127</v>
      </c>
      <c r="DL151" s="1" t="s">
        <v>127</v>
      </c>
      <c r="DM151" s="1" t="s">
        <v>107</v>
      </c>
      <c r="DN151" s="1" t="s">
        <v>127</v>
      </c>
      <c r="DO151" s="1" t="s">
        <v>108</v>
      </c>
      <c r="DP151" s="1" t="s">
        <v>127</v>
      </c>
      <c r="DQ151" s="1" t="s">
        <v>127</v>
      </c>
      <c r="DR151" s="1" t="s">
        <v>111</v>
      </c>
      <c r="DS151" s="1" t="s">
        <v>127</v>
      </c>
      <c r="DT151" s="1" t="s">
        <v>127</v>
      </c>
      <c r="DU151" s="1" t="s">
        <v>127</v>
      </c>
      <c r="DV151" s="1" t="s">
        <v>2253</v>
      </c>
      <c r="DW151" s="1" t="s">
        <v>2254</v>
      </c>
      <c r="DX151" s="1" t="s">
        <v>2255</v>
      </c>
      <c r="DY151" s="1" t="s">
        <v>2256</v>
      </c>
      <c r="DZ151" s="1" t="s">
        <v>2257</v>
      </c>
      <c r="EA151" s="1" t="s">
        <v>2258</v>
      </c>
      <c r="EB151" s="1" t="s">
        <v>2259</v>
      </c>
    </row>
    <row r="152" spans="1:132" x14ac:dyDescent="0.2">
      <c r="A152" s="1" t="s">
        <v>2260</v>
      </c>
      <c r="B152" s="1" t="s">
        <v>2261</v>
      </c>
      <c r="C152" s="1" t="s">
        <v>2262</v>
      </c>
      <c r="D152" s="1" t="s">
        <v>2263</v>
      </c>
      <c r="E152" s="2"/>
      <c r="F152" s="2"/>
      <c r="G152" s="1" t="s">
        <v>689</v>
      </c>
      <c r="H152" s="1" t="s">
        <v>2264</v>
      </c>
      <c r="I152" s="1" t="s">
        <v>127</v>
      </c>
      <c r="J152" s="1" t="s">
        <v>150</v>
      </c>
      <c r="K152">
        <v>1938</v>
      </c>
      <c r="L152" s="1" t="s">
        <v>2265</v>
      </c>
      <c r="M152" s="1" t="s">
        <v>127</v>
      </c>
      <c r="N152" s="1" t="s">
        <v>127</v>
      </c>
      <c r="O152" s="1" t="s">
        <v>127</v>
      </c>
      <c r="P152" s="1" t="s">
        <v>127</v>
      </c>
      <c r="Q152" s="1" t="s">
        <v>127</v>
      </c>
      <c r="R152" s="1" t="s">
        <v>127</v>
      </c>
      <c r="S152" s="1" t="s">
        <v>127</v>
      </c>
      <c r="T152" s="1" t="s">
        <v>127</v>
      </c>
      <c r="U152" s="1" t="s">
        <v>127</v>
      </c>
      <c r="V152" s="1" t="s">
        <v>127</v>
      </c>
      <c r="W152" s="1" t="s">
        <v>22</v>
      </c>
      <c r="X152" s="1" t="s">
        <v>127</v>
      </c>
      <c r="Y152" s="1" t="s">
        <v>127</v>
      </c>
      <c r="Z152" s="1" t="s">
        <v>127</v>
      </c>
      <c r="AA152" s="1" t="s">
        <v>127</v>
      </c>
      <c r="AB152" s="1" t="s">
        <v>127</v>
      </c>
      <c r="AC152" s="1" t="s">
        <v>489</v>
      </c>
      <c r="AD152" s="1" t="s">
        <v>127</v>
      </c>
      <c r="AE152" s="1" t="s">
        <v>489</v>
      </c>
      <c r="AF152" s="1" t="s">
        <v>127</v>
      </c>
      <c r="AG152" s="1" t="s">
        <v>2266</v>
      </c>
      <c r="AH152" s="1" t="s">
        <v>131</v>
      </c>
      <c r="AI152" s="1" t="s">
        <v>127</v>
      </c>
      <c r="AJ152">
        <v>60</v>
      </c>
      <c r="AK152" s="1" t="s">
        <v>2267</v>
      </c>
      <c r="AL152" s="1" t="s">
        <v>133</v>
      </c>
      <c r="AM152">
        <v>5</v>
      </c>
      <c r="AN152">
        <v>5</v>
      </c>
      <c r="AO152" s="1" t="s">
        <v>37</v>
      </c>
      <c r="AP152" s="1" t="s">
        <v>38</v>
      </c>
      <c r="AQ152" s="1" t="s">
        <v>127</v>
      </c>
      <c r="AR152">
        <v>0</v>
      </c>
      <c r="AS152">
        <v>0</v>
      </c>
      <c r="AT152" s="1" t="s">
        <v>127</v>
      </c>
      <c r="AU152" s="1" t="s">
        <v>127</v>
      </c>
      <c r="AV152" s="1" t="s">
        <v>127</v>
      </c>
      <c r="AW152" s="1" t="s">
        <v>127</v>
      </c>
      <c r="AX152" s="1" t="s">
        <v>127</v>
      </c>
      <c r="AY152" s="1" t="s">
        <v>127</v>
      </c>
      <c r="AZ152" s="1" t="s">
        <v>127</v>
      </c>
      <c r="BA152" s="1" t="s">
        <v>49</v>
      </c>
      <c r="BB152" s="1" t="s">
        <v>127</v>
      </c>
      <c r="BC152" s="1" t="s">
        <v>127</v>
      </c>
      <c r="BD152" s="1" t="s">
        <v>127</v>
      </c>
      <c r="BE152" s="1" t="s">
        <v>127</v>
      </c>
      <c r="BF152" s="1" t="s">
        <v>127</v>
      </c>
      <c r="BG152" s="1" t="s">
        <v>127</v>
      </c>
      <c r="BH152" s="1" t="s">
        <v>127</v>
      </c>
      <c r="BI152" s="1" t="s">
        <v>127</v>
      </c>
      <c r="BJ152" s="1" t="s">
        <v>127</v>
      </c>
      <c r="BK152" s="1" t="s">
        <v>127</v>
      </c>
      <c r="BL152" s="1" t="s">
        <v>127</v>
      </c>
      <c r="BM152" s="1" t="s">
        <v>127</v>
      </c>
      <c r="BN152" s="1" t="s">
        <v>127</v>
      </c>
      <c r="BO152" s="1" t="s">
        <v>127</v>
      </c>
      <c r="BP152" s="1" t="s">
        <v>127</v>
      </c>
      <c r="BQ152" s="1" t="s">
        <v>64</v>
      </c>
      <c r="BR152" s="1" t="s">
        <v>127</v>
      </c>
      <c r="BS152" s="1" t="s">
        <v>127</v>
      </c>
      <c r="BT152" s="1" t="s">
        <v>127</v>
      </c>
      <c r="BU152" s="1" t="s">
        <v>127</v>
      </c>
      <c r="BV152" s="1" t="s">
        <v>68</v>
      </c>
      <c r="BW152" s="1" t="s">
        <v>127</v>
      </c>
      <c r="BX152" s="1" t="s">
        <v>70</v>
      </c>
      <c r="BY152" s="1" t="s">
        <v>71</v>
      </c>
      <c r="BZ152" s="1" t="s">
        <v>127</v>
      </c>
      <c r="CA152" s="1" t="s">
        <v>127</v>
      </c>
      <c r="CB152" s="1" t="s">
        <v>74</v>
      </c>
      <c r="CC152" s="1" t="s">
        <v>127</v>
      </c>
      <c r="CD152" s="1" t="s">
        <v>127</v>
      </c>
      <c r="CE152" s="1" t="s">
        <v>127</v>
      </c>
      <c r="CF152" s="1" t="s">
        <v>127</v>
      </c>
      <c r="CG152" s="1" t="s">
        <v>127</v>
      </c>
      <c r="CH152" s="1" t="s">
        <v>127</v>
      </c>
      <c r="CI152" s="1" t="s">
        <v>127</v>
      </c>
      <c r="CJ152" s="1" t="s">
        <v>81</v>
      </c>
      <c r="CK152" s="1" t="s">
        <v>127</v>
      </c>
      <c r="CL152" s="1" t="s">
        <v>127</v>
      </c>
      <c r="CM152" s="1" t="s">
        <v>127</v>
      </c>
      <c r="CN152" s="1" t="s">
        <v>127</v>
      </c>
      <c r="CO152" s="1" t="s">
        <v>2268</v>
      </c>
      <c r="CP152" s="1" t="s">
        <v>2269</v>
      </c>
      <c r="CQ152" s="1" t="s">
        <v>87</v>
      </c>
      <c r="CR152" s="1" t="s">
        <v>88</v>
      </c>
      <c r="CS152" s="1" t="s">
        <v>89</v>
      </c>
      <c r="CT152" s="1" t="s">
        <v>127</v>
      </c>
      <c r="CU152" s="1" t="s">
        <v>91</v>
      </c>
      <c r="CV152" s="1" t="s">
        <v>127</v>
      </c>
      <c r="CW152" s="1" t="s">
        <v>127</v>
      </c>
      <c r="CX152" s="1" t="s">
        <v>127</v>
      </c>
      <c r="CY152" s="1" t="s">
        <v>127</v>
      </c>
      <c r="CZ152" s="1" t="s">
        <v>127</v>
      </c>
      <c r="DA152" s="1" t="s">
        <v>127</v>
      </c>
      <c r="DB152" s="1" t="s">
        <v>127</v>
      </c>
      <c r="DC152" s="1" t="s">
        <v>98</v>
      </c>
      <c r="DD152" s="1" t="s">
        <v>127</v>
      </c>
      <c r="DE152" s="1" t="s">
        <v>127</v>
      </c>
      <c r="DF152" s="1" t="s">
        <v>127</v>
      </c>
      <c r="DG152" s="1" t="s">
        <v>102</v>
      </c>
      <c r="DH152" s="1" t="s">
        <v>127</v>
      </c>
      <c r="DI152" s="1" t="s">
        <v>127</v>
      </c>
      <c r="DJ152" s="1" t="s">
        <v>127</v>
      </c>
      <c r="DK152" s="1" t="s">
        <v>127</v>
      </c>
      <c r="DL152" s="1" t="s">
        <v>127</v>
      </c>
      <c r="DM152" s="1" t="s">
        <v>127</v>
      </c>
      <c r="DN152" s="1" t="s">
        <v>127</v>
      </c>
      <c r="DO152" s="1" t="s">
        <v>127</v>
      </c>
      <c r="DP152" s="1" t="s">
        <v>127</v>
      </c>
      <c r="DQ152" s="1" t="s">
        <v>127</v>
      </c>
      <c r="DR152" s="1" t="s">
        <v>127</v>
      </c>
      <c r="DS152" s="1" t="s">
        <v>127</v>
      </c>
      <c r="DT152" s="1" t="s">
        <v>113</v>
      </c>
      <c r="DU152" s="1" t="s">
        <v>127</v>
      </c>
      <c r="DV152" s="1" t="s">
        <v>127</v>
      </c>
      <c r="DW152" s="1" t="s">
        <v>2270</v>
      </c>
      <c r="DX152" s="1" t="s">
        <v>127</v>
      </c>
      <c r="DY152" s="1" t="s">
        <v>2271</v>
      </c>
      <c r="DZ152" s="1" t="s">
        <v>2272</v>
      </c>
      <c r="EA152" s="1" t="s">
        <v>2273</v>
      </c>
      <c r="EB152" s="1" t="s">
        <v>2274</v>
      </c>
    </row>
    <row r="153" spans="1:132" x14ac:dyDescent="0.2">
      <c r="A153" s="1" t="s">
        <v>2275</v>
      </c>
      <c r="B153" s="1" t="s">
        <v>2276</v>
      </c>
      <c r="C153" s="1" t="s">
        <v>2276</v>
      </c>
      <c r="D153" s="1" t="s">
        <v>2277</v>
      </c>
      <c r="E153" s="2"/>
      <c r="F153" s="2"/>
      <c r="G153" s="1" t="s">
        <v>185</v>
      </c>
      <c r="H153" s="1" t="s">
        <v>186</v>
      </c>
      <c r="I153" s="1" t="s">
        <v>127</v>
      </c>
      <c r="J153" s="1" t="s">
        <v>187</v>
      </c>
      <c r="K153">
        <v>2015</v>
      </c>
      <c r="L153" s="1" t="s">
        <v>2278</v>
      </c>
      <c r="M153" s="1" t="s">
        <v>127</v>
      </c>
      <c r="N153" s="1" t="s">
        <v>13</v>
      </c>
      <c r="O153" s="1" t="s">
        <v>127</v>
      </c>
      <c r="P153" s="1" t="s">
        <v>15</v>
      </c>
      <c r="Q153" s="1" t="s">
        <v>127</v>
      </c>
      <c r="R153" s="1" t="s">
        <v>127</v>
      </c>
      <c r="S153" s="1" t="s">
        <v>127</v>
      </c>
      <c r="T153" s="1" t="s">
        <v>127</v>
      </c>
      <c r="U153" s="1" t="s">
        <v>127</v>
      </c>
      <c r="V153" s="1" t="s">
        <v>21</v>
      </c>
      <c r="W153" s="1" t="s">
        <v>22</v>
      </c>
      <c r="X153" s="1" t="s">
        <v>127</v>
      </c>
      <c r="Y153" s="1" t="s">
        <v>127</v>
      </c>
      <c r="Z153" s="1" t="s">
        <v>127</v>
      </c>
      <c r="AA153" s="1" t="s">
        <v>26</v>
      </c>
      <c r="AB153" s="1" t="s">
        <v>127</v>
      </c>
      <c r="AC153" s="1" t="s">
        <v>354</v>
      </c>
      <c r="AD153" s="1" t="s">
        <v>127</v>
      </c>
      <c r="AE153" s="1" t="s">
        <v>393</v>
      </c>
      <c r="AF153" s="1" t="s">
        <v>127</v>
      </c>
      <c r="AG153" s="1" t="s">
        <v>2279</v>
      </c>
      <c r="AH153" s="1" t="s">
        <v>131</v>
      </c>
      <c r="AI153" s="1" t="s">
        <v>127</v>
      </c>
      <c r="AJ153">
        <v>24</v>
      </c>
      <c r="AK153" s="1" t="s">
        <v>2280</v>
      </c>
      <c r="AL153" s="1" t="s">
        <v>133</v>
      </c>
      <c r="AM153">
        <v>0</v>
      </c>
      <c r="AN153">
        <v>1</v>
      </c>
      <c r="AO153" s="1" t="s">
        <v>127</v>
      </c>
      <c r="AP153" s="1" t="s">
        <v>127</v>
      </c>
      <c r="AQ153" s="1" t="s">
        <v>39</v>
      </c>
      <c r="AR153">
        <v>0</v>
      </c>
      <c r="AS153">
        <v>5</v>
      </c>
      <c r="AT153" s="1" t="s">
        <v>127</v>
      </c>
      <c r="AU153" s="1" t="s">
        <v>127</v>
      </c>
      <c r="AV153" s="1" t="s">
        <v>127</v>
      </c>
      <c r="AW153" s="1" t="s">
        <v>127</v>
      </c>
      <c r="AX153" s="1" t="s">
        <v>127</v>
      </c>
      <c r="AY153" s="1" t="s">
        <v>127</v>
      </c>
      <c r="AZ153" s="1" t="s">
        <v>127</v>
      </c>
      <c r="BA153" s="1" t="s">
        <v>127</v>
      </c>
      <c r="BB153" s="1" t="s">
        <v>127</v>
      </c>
      <c r="BC153" s="1" t="s">
        <v>127</v>
      </c>
      <c r="BD153" s="1" t="s">
        <v>127</v>
      </c>
      <c r="BE153" s="1" t="s">
        <v>127</v>
      </c>
      <c r="BF153" s="1" t="s">
        <v>54</v>
      </c>
      <c r="BG153" s="1" t="s">
        <v>127</v>
      </c>
      <c r="BH153" s="1" t="s">
        <v>127</v>
      </c>
      <c r="BI153" s="1" t="s">
        <v>127</v>
      </c>
      <c r="BJ153" s="1" t="s">
        <v>57</v>
      </c>
      <c r="BK153" s="1" t="s">
        <v>58</v>
      </c>
      <c r="BL153" s="1" t="s">
        <v>127</v>
      </c>
      <c r="BM153" s="1" t="s">
        <v>127</v>
      </c>
      <c r="BN153" s="1" t="s">
        <v>127</v>
      </c>
      <c r="BO153" s="1" t="s">
        <v>127</v>
      </c>
      <c r="BP153" s="1" t="s">
        <v>127</v>
      </c>
      <c r="BQ153" s="1" t="s">
        <v>127</v>
      </c>
      <c r="BR153" s="1" t="s">
        <v>127</v>
      </c>
      <c r="BS153" s="1" t="s">
        <v>127</v>
      </c>
      <c r="BT153" s="1" t="s">
        <v>67</v>
      </c>
      <c r="BU153" s="1" t="s">
        <v>127</v>
      </c>
      <c r="BV153" s="1" t="s">
        <v>127</v>
      </c>
      <c r="BW153" s="1" t="s">
        <v>127</v>
      </c>
      <c r="BX153" s="1" t="s">
        <v>127</v>
      </c>
      <c r="BY153" s="1" t="s">
        <v>127</v>
      </c>
      <c r="BZ153" s="1" t="s">
        <v>127</v>
      </c>
      <c r="CA153" s="1" t="s">
        <v>127</v>
      </c>
      <c r="CB153" s="1" t="s">
        <v>127</v>
      </c>
      <c r="CC153" s="1" t="s">
        <v>127</v>
      </c>
      <c r="CD153" s="1" t="s">
        <v>127</v>
      </c>
      <c r="CE153" s="1" t="s">
        <v>127</v>
      </c>
      <c r="CF153" s="1" t="s">
        <v>102</v>
      </c>
      <c r="CG153" s="1" t="s">
        <v>78</v>
      </c>
      <c r="CH153" s="1" t="s">
        <v>79</v>
      </c>
      <c r="CI153" s="1" t="s">
        <v>127</v>
      </c>
      <c r="CJ153" s="1" t="s">
        <v>127</v>
      </c>
      <c r="CK153" s="1" t="s">
        <v>82</v>
      </c>
      <c r="CL153" s="1" t="s">
        <v>127</v>
      </c>
      <c r="CM153" s="1" t="s">
        <v>127</v>
      </c>
      <c r="CN153" s="1" t="s">
        <v>127</v>
      </c>
      <c r="CO153" s="1" t="s">
        <v>2281</v>
      </c>
      <c r="CP153" s="1" t="s">
        <v>127</v>
      </c>
      <c r="CQ153" s="1" t="s">
        <v>127</v>
      </c>
      <c r="CR153" s="1" t="s">
        <v>127</v>
      </c>
      <c r="CS153" s="1" t="s">
        <v>89</v>
      </c>
      <c r="CT153" s="1" t="s">
        <v>127</v>
      </c>
      <c r="CU153" s="1" t="s">
        <v>127</v>
      </c>
      <c r="CV153" s="1" t="s">
        <v>127</v>
      </c>
      <c r="CW153" s="1" t="s">
        <v>127</v>
      </c>
      <c r="CX153" s="1" t="s">
        <v>127</v>
      </c>
      <c r="CY153" s="1" t="s">
        <v>127</v>
      </c>
      <c r="CZ153" s="1" t="s">
        <v>96</v>
      </c>
      <c r="DA153" s="1" t="s">
        <v>127</v>
      </c>
      <c r="DB153" s="1" t="s">
        <v>127</v>
      </c>
      <c r="DC153" s="1" t="s">
        <v>127</v>
      </c>
      <c r="DD153" s="1" t="s">
        <v>127</v>
      </c>
      <c r="DE153" s="1" t="s">
        <v>127</v>
      </c>
      <c r="DF153" s="1" t="s">
        <v>101</v>
      </c>
      <c r="DG153" s="1" t="s">
        <v>102</v>
      </c>
      <c r="DH153" s="1" t="s">
        <v>103</v>
      </c>
      <c r="DI153" s="1" t="s">
        <v>127</v>
      </c>
      <c r="DJ153" s="1" t="s">
        <v>105</v>
      </c>
      <c r="DK153" s="1" t="s">
        <v>127</v>
      </c>
      <c r="DL153" s="1" t="s">
        <v>127</v>
      </c>
      <c r="DM153" s="1" t="s">
        <v>107</v>
      </c>
      <c r="DN153" s="1" t="s">
        <v>127</v>
      </c>
      <c r="DO153" s="1" t="s">
        <v>127</v>
      </c>
      <c r="DP153" s="1" t="s">
        <v>127</v>
      </c>
      <c r="DQ153" s="1" t="s">
        <v>127</v>
      </c>
      <c r="DR153" s="1" t="s">
        <v>111</v>
      </c>
      <c r="DS153" s="1" t="s">
        <v>112</v>
      </c>
      <c r="DT153" s="1" t="s">
        <v>127</v>
      </c>
      <c r="DU153" s="1" t="s">
        <v>127</v>
      </c>
      <c r="DV153" s="1" t="s">
        <v>2282</v>
      </c>
      <c r="DW153" s="1" t="s">
        <v>2283</v>
      </c>
      <c r="DX153" s="1" t="s">
        <v>2284</v>
      </c>
      <c r="DY153" s="1" t="s">
        <v>2285</v>
      </c>
      <c r="DZ153" s="1" t="s">
        <v>2286</v>
      </c>
      <c r="EA153" s="1" t="s">
        <v>2287</v>
      </c>
      <c r="EB153" s="1" t="s">
        <v>2288</v>
      </c>
    </row>
    <row r="154" spans="1:132" x14ac:dyDescent="0.2">
      <c r="A154" s="1" t="s">
        <v>2289</v>
      </c>
      <c r="B154" s="1" t="s">
        <v>2290</v>
      </c>
      <c r="C154" s="1" t="s">
        <v>2291</v>
      </c>
      <c r="D154" s="1" t="s">
        <v>2292</v>
      </c>
      <c r="E154" s="2"/>
      <c r="F154" s="2"/>
      <c r="G154" s="1" t="s">
        <v>780</v>
      </c>
      <c r="H154" s="1" t="s">
        <v>781</v>
      </c>
      <c r="I154" s="1" t="s">
        <v>2293</v>
      </c>
      <c r="J154" s="1" t="s">
        <v>128</v>
      </c>
      <c r="K154">
        <v>2013</v>
      </c>
      <c r="L154" s="1" t="s">
        <v>2294</v>
      </c>
      <c r="M154" s="1" t="s">
        <v>127</v>
      </c>
      <c r="N154" s="1" t="s">
        <v>127</v>
      </c>
      <c r="O154" s="1" t="s">
        <v>127</v>
      </c>
      <c r="P154" s="1" t="s">
        <v>127</v>
      </c>
      <c r="Q154" s="1" t="s">
        <v>127</v>
      </c>
      <c r="R154" s="1" t="s">
        <v>127</v>
      </c>
      <c r="S154" s="1" t="s">
        <v>127</v>
      </c>
      <c r="T154" s="1" t="s">
        <v>127</v>
      </c>
      <c r="U154" s="1" t="s">
        <v>127</v>
      </c>
      <c r="V154" s="1" t="s">
        <v>127</v>
      </c>
      <c r="W154" s="1" t="s">
        <v>127</v>
      </c>
      <c r="X154" s="1" t="s">
        <v>127</v>
      </c>
      <c r="Y154" s="1" t="s">
        <v>127</v>
      </c>
      <c r="Z154" s="1" t="s">
        <v>127</v>
      </c>
      <c r="AA154" s="1" t="s">
        <v>127</v>
      </c>
      <c r="AB154" s="1" t="s">
        <v>127</v>
      </c>
      <c r="AC154" s="1" t="s">
        <v>188</v>
      </c>
      <c r="AD154" s="1" t="s">
        <v>127</v>
      </c>
      <c r="AE154" s="1" t="s">
        <v>188</v>
      </c>
      <c r="AF154" s="1" t="s">
        <v>127</v>
      </c>
      <c r="AG154" s="1" t="s">
        <v>2290</v>
      </c>
      <c r="AH154" s="1" t="s">
        <v>203</v>
      </c>
      <c r="AI154" s="1" t="s">
        <v>127</v>
      </c>
      <c r="AJ154">
        <v>38</v>
      </c>
      <c r="AK154" s="1" t="s">
        <v>2295</v>
      </c>
      <c r="AL154" s="1" t="s">
        <v>172</v>
      </c>
      <c r="AM154">
        <v>1</v>
      </c>
      <c r="AN154">
        <v>0</v>
      </c>
      <c r="AO154" s="1" t="s">
        <v>37</v>
      </c>
      <c r="AP154" s="1" t="s">
        <v>127</v>
      </c>
      <c r="AQ154" s="1" t="s">
        <v>127</v>
      </c>
      <c r="AR154">
        <v>8</v>
      </c>
      <c r="AS154">
        <v>0</v>
      </c>
      <c r="AT154" s="1" t="s">
        <v>127</v>
      </c>
      <c r="AU154" s="1" t="s">
        <v>127</v>
      </c>
      <c r="AV154" s="1" t="s">
        <v>127</v>
      </c>
      <c r="AW154" s="1" t="s">
        <v>127</v>
      </c>
      <c r="AX154" s="1" t="s">
        <v>127</v>
      </c>
      <c r="AY154" s="1" t="s">
        <v>127</v>
      </c>
      <c r="AZ154" s="1" t="s">
        <v>127</v>
      </c>
      <c r="BA154" s="1" t="s">
        <v>127</v>
      </c>
      <c r="BB154" s="1" t="s">
        <v>127</v>
      </c>
      <c r="BC154" s="1" t="s">
        <v>51</v>
      </c>
      <c r="BD154" s="1" t="s">
        <v>127</v>
      </c>
      <c r="BE154" s="1" t="s">
        <v>127</v>
      </c>
      <c r="BF154" s="1" t="s">
        <v>127</v>
      </c>
      <c r="BG154" s="1" t="s">
        <v>127</v>
      </c>
      <c r="BH154" s="1" t="s">
        <v>127</v>
      </c>
      <c r="BI154" s="1" t="s">
        <v>56</v>
      </c>
      <c r="BJ154" s="1" t="s">
        <v>127</v>
      </c>
      <c r="BK154" s="1" t="s">
        <v>58</v>
      </c>
      <c r="BL154" s="1" t="s">
        <v>127</v>
      </c>
      <c r="BM154" s="1" t="s">
        <v>127</v>
      </c>
      <c r="BN154" s="1" t="s">
        <v>127</v>
      </c>
      <c r="BO154" s="1" t="s">
        <v>127</v>
      </c>
      <c r="BP154" s="1" t="s">
        <v>127</v>
      </c>
      <c r="BQ154" s="1" t="s">
        <v>64</v>
      </c>
      <c r="BR154" s="1" t="s">
        <v>127</v>
      </c>
      <c r="BS154" s="1" t="s">
        <v>66</v>
      </c>
      <c r="BT154" s="1" t="s">
        <v>127</v>
      </c>
      <c r="BU154" s="1" t="s">
        <v>127</v>
      </c>
      <c r="BV154" s="1" t="s">
        <v>127</v>
      </c>
      <c r="BW154" s="1" t="s">
        <v>69</v>
      </c>
      <c r="BX154" s="1" t="s">
        <v>127</v>
      </c>
      <c r="BY154" s="1" t="s">
        <v>71</v>
      </c>
      <c r="BZ154" s="1" t="s">
        <v>127</v>
      </c>
      <c r="CA154" s="1" t="s">
        <v>73</v>
      </c>
      <c r="CB154" s="1" t="s">
        <v>74</v>
      </c>
      <c r="CC154" s="1" t="s">
        <v>127</v>
      </c>
      <c r="CD154" s="1" t="s">
        <v>127</v>
      </c>
      <c r="CE154" s="1" t="s">
        <v>127</v>
      </c>
      <c r="CF154" s="1" t="s">
        <v>127</v>
      </c>
      <c r="CG154" s="1" t="s">
        <v>78</v>
      </c>
      <c r="CH154" s="1" t="s">
        <v>79</v>
      </c>
      <c r="CI154" s="1" t="s">
        <v>127</v>
      </c>
      <c r="CJ154" s="1" t="s">
        <v>81</v>
      </c>
      <c r="CK154" s="1" t="s">
        <v>127</v>
      </c>
      <c r="CL154" s="1" t="s">
        <v>127</v>
      </c>
      <c r="CM154" s="1" t="s">
        <v>84</v>
      </c>
      <c r="CN154" s="1" t="s">
        <v>127</v>
      </c>
      <c r="CO154" s="1" t="s">
        <v>2296</v>
      </c>
      <c r="CP154" s="1" t="s">
        <v>2297</v>
      </c>
      <c r="CQ154" s="1" t="s">
        <v>127</v>
      </c>
      <c r="CR154" s="1" t="s">
        <v>88</v>
      </c>
      <c r="CS154" s="1" t="s">
        <v>127</v>
      </c>
      <c r="CT154" s="1" t="s">
        <v>90</v>
      </c>
      <c r="CU154" s="1" t="s">
        <v>127</v>
      </c>
      <c r="CV154" s="1" t="s">
        <v>92</v>
      </c>
      <c r="CW154" s="1" t="s">
        <v>127</v>
      </c>
      <c r="CX154" s="1" t="s">
        <v>127</v>
      </c>
      <c r="CY154" s="1" t="s">
        <v>127</v>
      </c>
      <c r="CZ154" s="1" t="s">
        <v>127</v>
      </c>
      <c r="DA154" s="1" t="s">
        <v>127</v>
      </c>
      <c r="DB154" s="1" t="s">
        <v>127</v>
      </c>
      <c r="DC154" s="1" t="s">
        <v>127</v>
      </c>
      <c r="DD154" s="1" t="s">
        <v>127</v>
      </c>
      <c r="DE154" s="1" t="s">
        <v>100</v>
      </c>
      <c r="DF154" s="1" t="s">
        <v>101</v>
      </c>
      <c r="DG154" s="1" t="s">
        <v>102</v>
      </c>
      <c r="DH154" s="1" t="s">
        <v>103</v>
      </c>
      <c r="DI154" s="1" t="s">
        <v>104</v>
      </c>
      <c r="DJ154" s="1" t="s">
        <v>127</v>
      </c>
      <c r="DK154" s="1" t="s">
        <v>127</v>
      </c>
      <c r="DL154" s="1" t="s">
        <v>127</v>
      </c>
      <c r="DM154" s="1" t="s">
        <v>127</v>
      </c>
      <c r="DN154" s="1" t="s">
        <v>127</v>
      </c>
      <c r="DO154" s="1" t="s">
        <v>127</v>
      </c>
      <c r="DP154" s="1" t="s">
        <v>109</v>
      </c>
      <c r="DQ154" s="1" t="s">
        <v>127</v>
      </c>
      <c r="DR154" s="1" t="s">
        <v>127</v>
      </c>
      <c r="DS154" s="1" t="s">
        <v>127</v>
      </c>
      <c r="DT154" s="1" t="s">
        <v>127</v>
      </c>
      <c r="DU154" s="1" t="s">
        <v>127</v>
      </c>
      <c r="DV154" s="1" t="s">
        <v>127</v>
      </c>
      <c r="DW154" s="1" t="s">
        <v>127</v>
      </c>
      <c r="DX154" s="1" t="s">
        <v>127</v>
      </c>
      <c r="DY154" s="1" t="s">
        <v>127</v>
      </c>
      <c r="DZ154" s="1" t="s">
        <v>2298</v>
      </c>
      <c r="EA154" s="1" t="s">
        <v>2299</v>
      </c>
      <c r="EB154" s="1" t="s">
        <v>2300</v>
      </c>
    </row>
    <row r="155" spans="1:132" x14ac:dyDescent="0.2">
      <c r="A155" s="1" t="s">
        <v>2301</v>
      </c>
      <c r="B155" s="1" t="s">
        <v>2302</v>
      </c>
      <c r="C155" s="1" t="s">
        <v>2303</v>
      </c>
      <c r="D155" s="1" t="s">
        <v>2304</v>
      </c>
      <c r="E155" s="2"/>
      <c r="F155" s="2"/>
      <c r="G155" s="1" t="s">
        <v>185</v>
      </c>
      <c r="H155" s="1" t="s">
        <v>186</v>
      </c>
      <c r="I155" s="1" t="s">
        <v>127</v>
      </c>
      <c r="J155" s="1" t="s">
        <v>128</v>
      </c>
      <c r="K155">
        <v>2013</v>
      </c>
      <c r="L155" s="1" t="s">
        <v>2305</v>
      </c>
      <c r="M155" s="1" t="s">
        <v>12</v>
      </c>
      <c r="N155" s="1" t="s">
        <v>127</v>
      </c>
      <c r="O155" s="1" t="s">
        <v>127</v>
      </c>
      <c r="P155" s="1" t="s">
        <v>127</v>
      </c>
      <c r="Q155" s="1" t="s">
        <v>127</v>
      </c>
      <c r="R155" s="1" t="s">
        <v>17</v>
      </c>
      <c r="S155" s="1" t="s">
        <v>18</v>
      </c>
      <c r="T155" s="1" t="s">
        <v>19</v>
      </c>
      <c r="U155" s="1" t="s">
        <v>127</v>
      </c>
      <c r="V155" s="1" t="s">
        <v>21</v>
      </c>
      <c r="W155" s="1" t="s">
        <v>22</v>
      </c>
      <c r="X155" s="1" t="s">
        <v>127</v>
      </c>
      <c r="Y155" s="1" t="s">
        <v>127</v>
      </c>
      <c r="Z155" s="1" t="s">
        <v>127</v>
      </c>
      <c r="AA155" s="1" t="s">
        <v>26</v>
      </c>
      <c r="AB155" s="1" t="s">
        <v>27</v>
      </c>
      <c r="AC155" s="1" t="s">
        <v>169</v>
      </c>
      <c r="AD155" s="1" t="s">
        <v>127</v>
      </c>
      <c r="AE155" s="1" t="s">
        <v>169</v>
      </c>
      <c r="AF155" s="1" t="s">
        <v>127</v>
      </c>
      <c r="AG155" s="1" t="s">
        <v>2306</v>
      </c>
      <c r="AH155" s="1" t="s">
        <v>203</v>
      </c>
      <c r="AI155" s="1" t="s">
        <v>127</v>
      </c>
      <c r="AJ155">
        <v>37</v>
      </c>
      <c r="AK155" s="1" t="s">
        <v>2307</v>
      </c>
      <c r="AL155" s="1" t="s">
        <v>133</v>
      </c>
      <c r="AM155"/>
      <c r="AN155">
        <v>2</v>
      </c>
      <c r="AO155" s="1" t="s">
        <v>127</v>
      </c>
      <c r="AP155" s="1" t="s">
        <v>38</v>
      </c>
      <c r="AQ155" s="1" t="s">
        <v>127</v>
      </c>
      <c r="AR155">
        <v>2</v>
      </c>
      <c r="AS155">
        <v>1</v>
      </c>
      <c r="AT155" s="1" t="s">
        <v>127</v>
      </c>
      <c r="AU155" s="1" t="s">
        <v>127</v>
      </c>
      <c r="AV155" s="1" t="s">
        <v>127</v>
      </c>
      <c r="AW155" s="1" t="s">
        <v>127</v>
      </c>
      <c r="AX155" s="1" t="s">
        <v>127</v>
      </c>
      <c r="AY155" s="1" t="s">
        <v>127</v>
      </c>
      <c r="AZ155" s="1" t="s">
        <v>127</v>
      </c>
      <c r="BA155" s="1" t="s">
        <v>127</v>
      </c>
      <c r="BB155" s="1" t="s">
        <v>127</v>
      </c>
      <c r="BC155" s="1" t="s">
        <v>127</v>
      </c>
      <c r="BD155" s="1" t="s">
        <v>127</v>
      </c>
      <c r="BE155" s="1" t="s">
        <v>127</v>
      </c>
      <c r="BF155" s="1" t="s">
        <v>54</v>
      </c>
      <c r="BG155" s="1" t="s">
        <v>127</v>
      </c>
      <c r="BH155" s="1" t="s">
        <v>127</v>
      </c>
      <c r="BI155" s="1" t="s">
        <v>56</v>
      </c>
      <c r="BJ155" s="1" t="s">
        <v>127</v>
      </c>
      <c r="BK155" s="1" t="s">
        <v>58</v>
      </c>
      <c r="BL155" s="1" t="s">
        <v>127</v>
      </c>
      <c r="BM155" s="1" t="s">
        <v>127</v>
      </c>
      <c r="BN155" s="1" t="s">
        <v>61</v>
      </c>
      <c r="BO155" s="1" t="s">
        <v>127</v>
      </c>
      <c r="BP155" s="1" t="s">
        <v>127</v>
      </c>
      <c r="BQ155" s="1" t="s">
        <v>64</v>
      </c>
      <c r="BR155" s="1" t="s">
        <v>127</v>
      </c>
      <c r="BS155" s="1" t="s">
        <v>127</v>
      </c>
      <c r="BT155" s="1" t="s">
        <v>67</v>
      </c>
      <c r="BU155" s="1" t="s">
        <v>127</v>
      </c>
      <c r="BV155" s="1" t="s">
        <v>127</v>
      </c>
      <c r="BW155" s="1" t="s">
        <v>127</v>
      </c>
      <c r="BX155" s="1" t="s">
        <v>127</v>
      </c>
      <c r="BY155" s="1" t="s">
        <v>127</v>
      </c>
      <c r="BZ155" s="1" t="s">
        <v>127</v>
      </c>
      <c r="CA155" s="1" t="s">
        <v>127</v>
      </c>
      <c r="CB155" s="1" t="s">
        <v>74</v>
      </c>
      <c r="CC155" s="1" t="s">
        <v>75</v>
      </c>
      <c r="CD155" s="1" t="s">
        <v>76</v>
      </c>
      <c r="CE155" s="1" t="s">
        <v>127</v>
      </c>
      <c r="CF155" s="1" t="s">
        <v>127</v>
      </c>
      <c r="CG155" s="1" t="s">
        <v>78</v>
      </c>
      <c r="CH155" s="1" t="s">
        <v>79</v>
      </c>
      <c r="CI155" s="1" t="s">
        <v>80</v>
      </c>
      <c r="CJ155" s="1" t="s">
        <v>127</v>
      </c>
      <c r="CK155" s="1" t="s">
        <v>82</v>
      </c>
      <c r="CL155" s="1" t="s">
        <v>83</v>
      </c>
      <c r="CM155" s="1" t="s">
        <v>127</v>
      </c>
      <c r="CN155" s="1" t="s">
        <v>127</v>
      </c>
      <c r="CO155" s="1" t="s">
        <v>2308</v>
      </c>
      <c r="CP155" s="1" t="s">
        <v>127</v>
      </c>
      <c r="CQ155" s="1" t="s">
        <v>127</v>
      </c>
      <c r="CR155" s="1" t="s">
        <v>88</v>
      </c>
      <c r="CS155" s="1" t="s">
        <v>89</v>
      </c>
      <c r="CT155" s="1" t="s">
        <v>90</v>
      </c>
      <c r="CU155" s="1" t="s">
        <v>127</v>
      </c>
      <c r="CV155" s="1" t="s">
        <v>92</v>
      </c>
      <c r="CW155" s="1" t="s">
        <v>127</v>
      </c>
      <c r="CX155" s="1" t="s">
        <v>127</v>
      </c>
      <c r="CY155" s="1" t="s">
        <v>95</v>
      </c>
      <c r="CZ155" s="1" t="s">
        <v>127</v>
      </c>
      <c r="DA155" s="1" t="s">
        <v>127</v>
      </c>
      <c r="DB155" s="1" t="s">
        <v>127</v>
      </c>
      <c r="DC155" s="1" t="s">
        <v>98</v>
      </c>
      <c r="DD155" s="1" t="s">
        <v>127</v>
      </c>
      <c r="DE155" s="1" t="s">
        <v>127</v>
      </c>
      <c r="DF155" s="1" t="s">
        <v>101</v>
      </c>
      <c r="DG155" s="1" t="s">
        <v>127</v>
      </c>
      <c r="DH155" s="1" t="s">
        <v>103</v>
      </c>
      <c r="DI155" s="1" t="s">
        <v>127</v>
      </c>
      <c r="DJ155" s="1" t="s">
        <v>105</v>
      </c>
      <c r="DK155" s="1" t="s">
        <v>127</v>
      </c>
      <c r="DL155" s="1" t="s">
        <v>127</v>
      </c>
      <c r="DM155" s="1" t="s">
        <v>127</v>
      </c>
      <c r="DN155" s="1" t="s">
        <v>127</v>
      </c>
      <c r="DO155" s="1" t="s">
        <v>127</v>
      </c>
      <c r="DP155" s="1" t="s">
        <v>109</v>
      </c>
      <c r="DQ155" s="1" t="s">
        <v>110</v>
      </c>
      <c r="DR155" s="1" t="s">
        <v>111</v>
      </c>
      <c r="DS155" s="1" t="s">
        <v>112</v>
      </c>
      <c r="DT155" s="1" t="s">
        <v>127</v>
      </c>
      <c r="DU155" s="1" t="s">
        <v>127</v>
      </c>
      <c r="DV155" s="1" t="s">
        <v>2309</v>
      </c>
      <c r="DW155" s="1" t="s">
        <v>2310</v>
      </c>
      <c r="DX155" s="1" t="s">
        <v>2311</v>
      </c>
      <c r="DY155" s="1" t="s">
        <v>2312</v>
      </c>
      <c r="DZ155" s="1" t="s">
        <v>2313</v>
      </c>
      <c r="EA155" s="1" t="s">
        <v>2314</v>
      </c>
      <c r="EB155" s="1" t="s">
        <v>2315</v>
      </c>
    </row>
    <row r="156" spans="1:132" x14ac:dyDescent="0.2">
      <c r="A156" s="1" t="s">
        <v>2316</v>
      </c>
      <c r="B156" s="1" t="s">
        <v>2317</v>
      </c>
      <c r="C156" s="1" t="s">
        <v>2318</v>
      </c>
      <c r="D156" s="1" t="s">
        <v>2319</v>
      </c>
      <c r="E156" s="2"/>
      <c r="F156" s="2"/>
      <c r="G156" s="1" t="s">
        <v>549</v>
      </c>
      <c r="H156" s="1" t="s">
        <v>550</v>
      </c>
      <c r="I156" s="1" t="s">
        <v>127</v>
      </c>
      <c r="J156" s="1" t="s">
        <v>187</v>
      </c>
      <c r="K156">
        <v>2014</v>
      </c>
      <c r="L156" s="1" t="s">
        <v>2320</v>
      </c>
      <c r="M156" s="1" t="s">
        <v>127</v>
      </c>
      <c r="N156" s="1" t="s">
        <v>127</v>
      </c>
      <c r="O156" s="1" t="s">
        <v>127</v>
      </c>
      <c r="P156" s="1" t="s">
        <v>127</v>
      </c>
      <c r="Q156" s="1" t="s">
        <v>127</v>
      </c>
      <c r="R156" s="1" t="s">
        <v>17</v>
      </c>
      <c r="S156" s="1" t="s">
        <v>127</v>
      </c>
      <c r="T156" s="1" t="s">
        <v>127</v>
      </c>
      <c r="U156" s="1" t="s">
        <v>127</v>
      </c>
      <c r="V156" s="1" t="s">
        <v>21</v>
      </c>
      <c r="W156" s="1" t="s">
        <v>22</v>
      </c>
      <c r="X156" s="1" t="s">
        <v>23</v>
      </c>
      <c r="Y156" s="1" t="s">
        <v>127</v>
      </c>
      <c r="Z156" s="1" t="s">
        <v>127</v>
      </c>
      <c r="AA156" s="1" t="s">
        <v>26</v>
      </c>
      <c r="AB156" s="1" t="s">
        <v>27</v>
      </c>
      <c r="AC156" s="1" t="s">
        <v>354</v>
      </c>
      <c r="AD156" s="1" t="s">
        <v>127</v>
      </c>
      <c r="AE156" s="1" t="s">
        <v>354</v>
      </c>
      <c r="AF156" s="1" t="s">
        <v>127</v>
      </c>
      <c r="AG156" s="1" t="s">
        <v>2317</v>
      </c>
      <c r="AH156" s="1" t="s">
        <v>203</v>
      </c>
      <c r="AI156" s="1" t="s">
        <v>127</v>
      </c>
      <c r="AJ156">
        <v>38</v>
      </c>
      <c r="AK156" s="1" t="s">
        <v>2321</v>
      </c>
      <c r="AL156" s="1" t="s">
        <v>133</v>
      </c>
      <c r="AM156">
        <v>0</v>
      </c>
      <c r="AN156">
        <v>1</v>
      </c>
      <c r="AO156" s="1" t="s">
        <v>127</v>
      </c>
      <c r="AP156" s="1" t="s">
        <v>127</v>
      </c>
      <c r="AQ156" s="1" t="s">
        <v>39</v>
      </c>
      <c r="AR156">
        <v>1</v>
      </c>
      <c r="AS156"/>
      <c r="AT156" s="1" t="s">
        <v>127</v>
      </c>
      <c r="AU156" s="1" t="s">
        <v>127</v>
      </c>
      <c r="AV156" s="1" t="s">
        <v>127</v>
      </c>
      <c r="AW156" s="1" t="s">
        <v>45</v>
      </c>
      <c r="AX156" s="1" t="s">
        <v>127</v>
      </c>
      <c r="AY156" s="1" t="s">
        <v>127</v>
      </c>
      <c r="AZ156" s="1" t="s">
        <v>127</v>
      </c>
      <c r="BA156" s="1" t="s">
        <v>127</v>
      </c>
      <c r="BB156" s="1" t="s">
        <v>127</v>
      </c>
      <c r="BC156" s="1" t="s">
        <v>127</v>
      </c>
      <c r="BD156" s="1" t="s">
        <v>127</v>
      </c>
      <c r="BE156" s="1" t="s">
        <v>127</v>
      </c>
      <c r="BF156" s="1" t="s">
        <v>127</v>
      </c>
      <c r="BG156" s="1" t="s">
        <v>127</v>
      </c>
      <c r="BH156" s="1" t="s">
        <v>127</v>
      </c>
      <c r="BI156" s="1" t="s">
        <v>127</v>
      </c>
      <c r="BJ156" s="1" t="s">
        <v>127</v>
      </c>
      <c r="BK156" s="1" t="s">
        <v>58</v>
      </c>
      <c r="BL156" s="1" t="s">
        <v>127</v>
      </c>
      <c r="BM156" s="1" t="s">
        <v>127</v>
      </c>
      <c r="BN156" s="1" t="s">
        <v>127</v>
      </c>
      <c r="BO156" s="1" t="s">
        <v>127</v>
      </c>
      <c r="BP156" s="1" t="s">
        <v>127</v>
      </c>
      <c r="BQ156" s="1" t="s">
        <v>127</v>
      </c>
      <c r="BR156" s="1" t="s">
        <v>127</v>
      </c>
      <c r="BS156" s="1" t="s">
        <v>127</v>
      </c>
      <c r="BT156" s="1" t="s">
        <v>127</v>
      </c>
      <c r="BU156" s="1" t="s">
        <v>127</v>
      </c>
      <c r="BV156" s="1" t="s">
        <v>127</v>
      </c>
      <c r="BW156" s="1" t="s">
        <v>69</v>
      </c>
      <c r="BX156" s="1" t="s">
        <v>127</v>
      </c>
      <c r="BY156" s="1" t="s">
        <v>71</v>
      </c>
      <c r="BZ156" s="1" t="s">
        <v>127</v>
      </c>
      <c r="CA156" s="1" t="s">
        <v>127</v>
      </c>
      <c r="CB156" s="1" t="s">
        <v>74</v>
      </c>
      <c r="CC156" s="1" t="s">
        <v>127</v>
      </c>
      <c r="CD156" s="1" t="s">
        <v>127</v>
      </c>
      <c r="CE156" s="1" t="s">
        <v>127</v>
      </c>
      <c r="CF156" s="1" t="s">
        <v>127</v>
      </c>
      <c r="CG156" s="1" t="s">
        <v>127</v>
      </c>
      <c r="CH156" s="1" t="s">
        <v>127</v>
      </c>
      <c r="CI156" s="1" t="s">
        <v>127</v>
      </c>
      <c r="CJ156" s="1" t="s">
        <v>127</v>
      </c>
      <c r="CK156" s="1" t="s">
        <v>82</v>
      </c>
      <c r="CL156" s="1" t="s">
        <v>83</v>
      </c>
      <c r="CM156" s="1" t="s">
        <v>127</v>
      </c>
      <c r="CN156" s="1" t="s">
        <v>127</v>
      </c>
      <c r="CO156" s="1" t="s">
        <v>2322</v>
      </c>
      <c r="CP156" s="1" t="s">
        <v>127</v>
      </c>
      <c r="CQ156" s="1" t="s">
        <v>127</v>
      </c>
      <c r="CR156" s="1" t="s">
        <v>127</v>
      </c>
      <c r="CS156" s="1" t="s">
        <v>89</v>
      </c>
      <c r="CT156" s="1" t="s">
        <v>127</v>
      </c>
      <c r="CU156" s="1" t="s">
        <v>127</v>
      </c>
      <c r="CV156" s="1" t="s">
        <v>92</v>
      </c>
      <c r="CW156" s="1" t="s">
        <v>93</v>
      </c>
      <c r="CX156" s="1" t="s">
        <v>94</v>
      </c>
      <c r="CY156" s="1" t="s">
        <v>127</v>
      </c>
      <c r="CZ156" s="1" t="s">
        <v>127</v>
      </c>
      <c r="DA156" s="1" t="s">
        <v>127</v>
      </c>
      <c r="DB156" s="1" t="s">
        <v>127</v>
      </c>
      <c r="DC156" s="1" t="s">
        <v>98</v>
      </c>
      <c r="DD156" s="1" t="s">
        <v>127</v>
      </c>
      <c r="DE156" s="1" t="s">
        <v>100</v>
      </c>
      <c r="DF156" s="1" t="s">
        <v>101</v>
      </c>
      <c r="DG156" s="1" t="s">
        <v>127</v>
      </c>
      <c r="DH156" s="1" t="s">
        <v>103</v>
      </c>
      <c r="DI156" s="1" t="s">
        <v>127</v>
      </c>
      <c r="DJ156" s="1" t="s">
        <v>105</v>
      </c>
      <c r="DK156" s="1" t="s">
        <v>127</v>
      </c>
      <c r="DL156" s="1" t="s">
        <v>127</v>
      </c>
      <c r="DM156" s="1" t="s">
        <v>127</v>
      </c>
      <c r="DN156" s="1" t="s">
        <v>127</v>
      </c>
      <c r="DO156" s="1" t="s">
        <v>127</v>
      </c>
      <c r="DP156" s="1" t="s">
        <v>109</v>
      </c>
      <c r="DQ156" s="1" t="s">
        <v>127</v>
      </c>
      <c r="DR156" s="1" t="s">
        <v>111</v>
      </c>
      <c r="DS156" s="1" t="s">
        <v>112</v>
      </c>
      <c r="DT156" s="1" t="s">
        <v>127</v>
      </c>
      <c r="DU156" s="1" t="s">
        <v>127</v>
      </c>
      <c r="DV156" s="1" t="s">
        <v>2323</v>
      </c>
      <c r="DW156" s="1" t="s">
        <v>127</v>
      </c>
      <c r="DX156" s="1" t="s">
        <v>2324</v>
      </c>
      <c r="DY156" s="1" t="s">
        <v>127</v>
      </c>
      <c r="DZ156" s="1" t="s">
        <v>2325</v>
      </c>
      <c r="EA156" s="1" t="s">
        <v>2326</v>
      </c>
      <c r="EB156" s="1" t="s">
        <v>2327</v>
      </c>
    </row>
    <row r="157" spans="1:132" x14ac:dyDescent="0.2">
      <c r="A157" s="1" t="s">
        <v>2328</v>
      </c>
      <c r="B157" s="1" t="s">
        <v>2329</v>
      </c>
      <c r="C157" s="1" t="s">
        <v>2330</v>
      </c>
      <c r="D157" s="1" t="s">
        <v>2331</v>
      </c>
      <c r="E157" s="2"/>
      <c r="F157" s="2"/>
      <c r="G157" s="1" t="s">
        <v>185</v>
      </c>
      <c r="H157" s="1" t="s">
        <v>186</v>
      </c>
      <c r="I157" s="1" t="s">
        <v>2332</v>
      </c>
      <c r="J157" s="1" t="s">
        <v>128</v>
      </c>
      <c r="K157">
        <v>2013</v>
      </c>
      <c r="L157" s="1" t="s">
        <v>2333</v>
      </c>
      <c r="M157" s="1" t="s">
        <v>12</v>
      </c>
      <c r="N157" s="1" t="s">
        <v>127</v>
      </c>
      <c r="O157" s="1" t="s">
        <v>127</v>
      </c>
      <c r="P157" s="1" t="s">
        <v>127</v>
      </c>
      <c r="Q157" s="1" t="s">
        <v>127</v>
      </c>
      <c r="R157" s="1" t="s">
        <v>127</v>
      </c>
      <c r="S157" s="1" t="s">
        <v>127</v>
      </c>
      <c r="T157" s="1" t="s">
        <v>127</v>
      </c>
      <c r="U157" s="1" t="s">
        <v>127</v>
      </c>
      <c r="V157" s="1" t="s">
        <v>127</v>
      </c>
      <c r="W157" s="1" t="s">
        <v>22</v>
      </c>
      <c r="X157" s="1" t="s">
        <v>23</v>
      </c>
      <c r="Y157" s="1" t="s">
        <v>127</v>
      </c>
      <c r="Z157" s="1" t="s">
        <v>127</v>
      </c>
      <c r="AA157" s="1" t="s">
        <v>127</v>
      </c>
      <c r="AB157" s="1" t="s">
        <v>127</v>
      </c>
      <c r="AC157" s="1" t="s">
        <v>272</v>
      </c>
      <c r="AD157" s="1" t="s">
        <v>127</v>
      </c>
      <c r="AE157" s="1" t="s">
        <v>272</v>
      </c>
      <c r="AF157" s="1" t="s">
        <v>127</v>
      </c>
      <c r="AG157" s="1" t="s">
        <v>2329</v>
      </c>
      <c r="AH157" s="1" t="s">
        <v>131</v>
      </c>
      <c r="AI157" s="1" t="s">
        <v>127</v>
      </c>
      <c r="AJ157">
        <v>42</v>
      </c>
      <c r="AK157" s="1" t="s">
        <v>2334</v>
      </c>
      <c r="AL157" s="1" t="s">
        <v>133</v>
      </c>
      <c r="AM157">
        <v>0</v>
      </c>
      <c r="AN157">
        <v>3</v>
      </c>
      <c r="AO157" s="1" t="s">
        <v>127</v>
      </c>
      <c r="AP157" s="1" t="s">
        <v>38</v>
      </c>
      <c r="AQ157" s="1" t="s">
        <v>127</v>
      </c>
      <c r="AR157">
        <v>10</v>
      </c>
      <c r="AS157">
        <v>5</v>
      </c>
      <c r="AT157" s="1" t="s">
        <v>127</v>
      </c>
      <c r="AU157" s="1" t="s">
        <v>127</v>
      </c>
      <c r="AV157" s="1" t="s">
        <v>44</v>
      </c>
      <c r="AW157" s="1" t="s">
        <v>45</v>
      </c>
      <c r="AX157" s="1" t="s">
        <v>127</v>
      </c>
      <c r="AY157" s="1" t="s">
        <v>127</v>
      </c>
      <c r="AZ157" s="1" t="s">
        <v>127</v>
      </c>
      <c r="BA157" s="1" t="s">
        <v>127</v>
      </c>
      <c r="BB157" s="1" t="s">
        <v>50</v>
      </c>
      <c r="BC157" s="1" t="s">
        <v>127</v>
      </c>
      <c r="BD157" s="1" t="s">
        <v>52</v>
      </c>
      <c r="BE157" s="1" t="s">
        <v>127</v>
      </c>
      <c r="BF157" s="1" t="s">
        <v>127</v>
      </c>
      <c r="BG157" s="1" t="s">
        <v>127</v>
      </c>
      <c r="BH157" s="1" t="s">
        <v>127</v>
      </c>
      <c r="BI157" s="1" t="s">
        <v>127</v>
      </c>
      <c r="BJ157" s="1" t="s">
        <v>57</v>
      </c>
      <c r="BK157" s="1" t="s">
        <v>58</v>
      </c>
      <c r="BL157" s="1" t="s">
        <v>127</v>
      </c>
      <c r="BM157" s="1" t="s">
        <v>127</v>
      </c>
      <c r="BN157" s="1" t="s">
        <v>127</v>
      </c>
      <c r="BO157" s="1" t="s">
        <v>127</v>
      </c>
      <c r="BP157" s="1" t="s">
        <v>127</v>
      </c>
      <c r="BQ157" s="1" t="s">
        <v>64</v>
      </c>
      <c r="BR157" s="1" t="s">
        <v>127</v>
      </c>
      <c r="BS157" s="1" t="s">
        <v>127</v>
      </c>
      <c r="BT157" s="1" t="s">
        <v>127</v>
      </c>
      <c r="BU157" s="1" t="s">
        <v>127</v>
      </c>
      <c r="BV157" s="1" t="s">
        <v>127</v>
      </c>
      <c r="BW157" s="1" t="s">
        <v>69</v>
      </c>
      <c r="BX157" s="1" t="s">
        <v>127</v>
      </c>
      <c r="BY157" s="1" t="s">
        <v>127</v>
      </c>
      <c r="BZ157" s="1" t="s">
        <v>127</v>
      </c>
      <c r="CA157" s="1" t="s">
        <v>127</v>
      </c>
      <c r="CB157" s="1" t="s">
        <v>127</v>
      </c>
      <c r="CC157" s="1" t="s">
        <v>127</v>
      </c>
      <c r="CD157" s="1" t="s">
        <v>127</v>
      </c>
      <c r="CE157" s="1" t="s">
        <v>127</v>
      </c>
      <c r="CF157" s="1" t="s">
        <v>127</v>
      </c>
      <c r="CG157" s="1" t="s">
        <v>127</v>
      </c>
      <c r="CH157" s="1" t="s">
        <v>79</v>
      </c>
      <c r="CI157" s="1" t="s">
        <v>80</v>
      </c>
      <c r="CJ157" s="1" t="s">
        <v>127</v>
      </c>
      <c r="CK157" s="1" t="s">
        <v>127</v>
      </c>
      <c r="CL157" s="1" t="s">
        <v>127</v>
      </c>
      <c r="CM157" s="1" t="s">
        <v>127</v>
      </c>
      <c r="CN157" s="1" t="s">
        <v>127</v>
      </c>
      <c r="CO157" s="1" t="s">
        <v>2335</v>
      </c>
      <c r="CP157" s="1" t="s">
        <v>2336</v>
      </c>
      <c r="CQ157" s="1" t="s">
        <v>127</v>
      </c>
      <c r="CR157" s="1" t="s">
        <v>127</v>
      </c>
      <c r="CS157" s="1" t="s">
        <v>89</v>
      </c>
      <c r="CT157" s="1" t="s">
        <v>127</v>
      </c>
      <c r="CU157" s="1" t="s">
        <v>127</v>
      </c>
      <c r="CV157" s="1" t="s">
        <v>92</v>
      </c>
      <c r="CW157" s="1" t="s">
        <v>127</v>
      </c>
      <c r="CX157" s="1" t="s">
        <v>127</v>
      </c>
      <c r="CY157" s="1" t="s">
        <v>127</v>
      </c>
      <c r="CZ157" s="1" t="s">
        <v>127</v>
      </c>
      <c r="DA157" s="1" t="s">
        <v>127</v>
      </c>
      <c r="DB157" s="1" t="s">
        <v>127</v>
      </c>
      <c r="DC157" s="1" t="s">
        <v>98</v>
      </c>
      <c r="DD157" s="1" t="s">
        <v>99</v>
      </c>
      <c r="DE157" s="1" t="s">
        <v>127</v>
      </c>
      <c r="DF157" s="1" t="s">
        <v>101</v>
      </c>
      <c r="DG157" s="1" t="s">
        <v>127</v>
      </c>
      <c r="DH157" s="1" t="s">
        <v>127</v>
      </c>
      <c r="DI157" s="1" t="s">
        <v>127</v>
      </c>
      <c r="DJ157" s="1" t="s">
        <v>127</v>
      </c>
      <c r="DK157" s="1" t="s">
        <v>127</v>
      </c>
      <c r="DL157" s="1" t="s">
        <v>106</v>
      </c>
      <c r="DM157" s="1" t="s">
        <v>127</v>
      </c>
      <c r="DN157" s="1" t="s">
        <v>127</v>
      </c>
      <c r="DO157" s="1" t="s">
        <v>127</v>
      </c>
      <c r="DP157" s="1" t="s">
        <v>109</v>
      </c>
      <c r="DQ157" s="1" t="s">
        <v>127</v>
      </c>
      <c r="DR157" s="1" t="s">
        <v>127</v>
      </c>
      <c r="DS157" s="1" t="s">
        <v>127</v>
      </c>
      <c r="DT157" s="1" t="s">
        <v>127</v>
      </c>
      <c r="DU157" s="1" t="s">
        <v>127</v>
      </c>
      <c r="DV157" s="1" t="s">
        <v>2337</v>
      </c>
      <c r="DW157" s="1" t="s">
        <v>138</v>
      </c>
      <c r="DX157" s="1" t="s">
        <v>1647</v>
      </c>
      <c r="DY157" s="1" t="s">
        <v>2338</v>
      </c>
      <c r="DZ157" s="1" t="s">
        <v>2339</v>
      </c>
      <c r="EA157" s="1" t="s">
        <v>2340</v>
      </c>
      <c r="EB157" s="1" t="s">
        <v>2341</v>
      </c>
    </row>
    <row r="158" spans="1:132" x14ac:dyDescent="0.2">
      <c r="A158" s="1" t="s">
        <v>2342</v>
      </c>
      <c r="B158" s="1" t="s">
        <v>2343</v>
      </c>
      <c r="C158" s="1" t="s">
        <v>2344</v>
      </c>
      <c r="D158" s="1" t="s">
        <v>2345</v>
      </c>
      <c r="E158" s="2"/>
      <c r="F158" s="2"/>
      <c r="G158" s="1" t="s">
        <v>185</v>
      </c>
      <c r="H158" s="1" t="s">
        <v>186</v>
      </c>
      <c r="I158" s="1" t="s">
        <v>127</v>
      </c>
      <c r="J158" s="1" t="s">
        <v>187</v>
      </c>
      <c r="K158">
        <v>2014</v>
      </c>
      <c r="L158" s="1" t="s">
        <v>2346</v>
      </c>
      <c r="M158" s="1" t="s">
        <v>12</v>
      </c>
      <c r="N158" s="1" t="s">
        <v>13</v>
      </c>
      <c r="O158" s="1" t="s">
        <v>14</v>
      </c>
      <c r="P158" s="1" t="s">
        <v>15</v>
      </c>
      <c r="Q158" s="1" t="s">
        <v>127</v>
      </c>
      <c r="R158" s="1" t="s">
        <v>17</v>
      </c>
      <c r="S158" s="1" t="s">
        <v>18</v>
      </c>
      <c r="T158" s="1" t="s">
        <v>19</v>
      </c>
      <c r="U158" s="1" t="s">
        <v>127</v>
      </c>
      <c r="V158" s="1" t="s">
        <v>21</v>
      </c>
      <c r="W158" s="1" t="s">
        <v>22</v>
      </c>
      <c r="X158" s="1" t="s">
        <v>23</v>
      </c>
      <c r="Y158" s="1" t="s">
        <v>24</v>
      </c>
      <c r="Z158" s="1" t="s">
        <v>25</v>
      </c>
      <c r="AA158" s="1" t="s">
        <v>26</v>
      </c>
      <c r="AB158" s="1" t="s">
        <v>27</v>
      </c>
      <c r="AC158" s="1" t="s">
        <v>188</v>
      </c>
      <c r="AD158" s="1" t="s">
        <v>127</v>
      </c>
      <c r="AE158" s="1" t="s">
        <v>127</v>
      </c>
      <c r="AF158" s="1" t="s">
        <v>2130</v>
      </c>
      <c r="AG158" s="1" t="s">
        <v>2347</v>
      </c>
      <c r="AH158" s="1" t="s">
        <v>203</v>
      </c>
      <c r="AI158" s="1" t="s">
        <v>127</v>
      </c>
      <c r="AJ158">
        <v>62</v>
      </c>
      <c r="AK158" s="1" t="s">
        <v>2348</v>
      </c>
      <c r="AL158" s="1" t="s">
        <v>172</v>
      </c>
      <c r="AM158">
        <v>1</v>
      </c>
      <c r="AN158">
        <v>1</v>
      </c>
      <c r="AO158" s="1" t="s">
        <v>127</v>
      </c>
      <c r="AP158" s="1" t="s">
        <v>38</v>
      </c>
      <c r="AQ158" s="1" t="s">
        <v>39</v>
      </c>
      <c r="AR158">
        <v>1</v>
      </c>
      <c r="AS158">
        <v>1</v>
      </c>
      <c r="AT158" s="1" t="s">
        <v>127</v>
      </c>
      <c r="AU158" s="1" t="s">
        <v>43</v>
      </c>
      <c r="AV158" s="1" t="s">
        <v>127</v>
      </c>
      <c r="AW158" s="1" t="s">
        <v>127</v>
      </c>
      <c r="AX158" s="1" t="s">
        <v>127</v>
      </c>
      <c r="AY158" s="1" t="s">
        <v>127</v>
      </c>
      <c r="AZ158" s="1" t="s">
        <v>127</v>
      </c>
      <c r="BA158" s="1" t="s">
        <v>127</v>
      </c>
      <c r="BB158" s="1" t="s">
        <v>127</v>
      </c>
      <c r="BC158" s="1" t="s">
        <v>51</v>
      </c>
      <c r="BD158" s="1" t="s">
        <v>52</v>
      </c>
      <c r="BE158" s="1" t="s">
        <v>127</v>
      </c>
      <c r="BF158" s="1" t="s">
        <v>127</v>
      </c>
      <c r="BG158" s="1" t="s">
        <v>127</v>
      </c>
      <c r="BH158" s="1" t="s">
        <v>127</v>
      </c>
      <c r="BI158" s="1" t="s">
        <v>127</v>
      </c>
      <c r="BJ158" s="1" t="s">
        <v>127</v>
      </c>
      <c r="BK158" s="1" t="s">
        <v>58</v>
      </c>
      <c r="BL158" s="1" t="s">
        <v>127</v>
      </c>
      <c r="BM158" s="1" t="s">
        <v>127</v>
      </c>
      <c r="BN158" s="1" t="s">
        <v>61</v>
      </c>
      <c r="BO158" s="1" t="s">
        <v>127</v>
      </c>
      <c r="BP158" s="1" t="s">
        <v>63</v>
      </c>
      <c r="BQ158" s="1" t="s">
        <v>64</v>
      </c>
      <c r="BR158" s="1" t="s">
        <v>65</v>
      </c>
      <c r="BS158" s="1" t="s">
        <v>127</v>
      </c>
      <c r="BT158" s="1" t="s">
        <v>127</v>
      </c>
      <c r="BU158" s="1" t="s">
        <v>2349</v>
      </c>
      <c r="BV158" s="1" t="s">
        <v>68</v>
      </c>
      <c r="BW158" s="1" t="s">
        <v>69</v>
      </c>
      <c r="BX158" s="1" t="s">
        <v>70</v>
      </c>
      <c r="BY158" s="1" t="s">
        <v>127</v>
      </c>
      <c r="BZ158" s="1" t="s">
        <v>127</v>
      </c>
      <c r="CA158" s="1" t="s">
        <v>127</v>
      </c>
      <c r="CB158" s="1" t="s">
        <v>127</v>
      </c>
      <c r="CC158" s="1" t="s">
        <v>75</v>
      </c>
      <c r="CD158" s="1" t="s">
        <v>76</v>
      </c>
      <c r="CE158" s="1" t="s">
        <v>127</v>
      </c>
      <c r="CF158" s="1" t="s">
        <v>2350</v>
      </c>
      <c r="CG158" s="1" t="s">
        <v>78</v>
      </c>
      <c r="CH158" s="1" t="s">
        <v>79</v>
      </c>
      <c r="CI158" s="1" t="s">
        <v>80</v>
      </c>
      <c r="CJ158" s="1" t="s">
        <v>81</v>
      </c>
      <c r="CK158" s="1" t="s">
        <v>82</v>
      </c>
      <c r="CL158" s="1" t="s">
        <v>83</v>
      </c>
      <c r="CM158" s="1" t="s">
        <v>84</v>
      </c>
      <c r="CN158" s="1" t="s">
        <v>2351</v>
      </c>
      <c r="CO158" s="1" t="s">
        <v>2352</v>
      </c>
      <c r="CP158" s="1" t="s">
        <v>2353</v>
      </c>
      <c r="CQ158" s="1" t="s">
        <v>87</v>
      </c>
      <c r="CR158" s="1" t="s">
        <v>88</v>
      </c>
      <c r="CS158" s="1" t="s">
        <v>89</v>
      </c>
      <c r="CT158" s="1" t="s">
        <v>90</v>
      </c>
      <c r="CU158" s="1" t="s">
        <v>127</v>
      </c>
      <c r="CV158" s="1" t="s">
        <v>92</v>
      </c>
      <c r="CW158" s="1" t="s">
        <v>127</v>
      </c>
      <c r="CX158" s="1" t="s">
        <v>127</v>
      </c>
      <c r="CY158" s="1" t="s">
        <v>127</v>
      </c>
      <c r="CZ158" s="1" t="s">
        <v>127</v>
      </c>
      <c r="DA158" s="1" t="s">
        <v>127</v>
      </c>
      <c r="DB158" s="1" t="s">
        <v>2354</v>
      </c>
      <c r="DC158" s="1" t="s">
        <v>98</v>
      </c>
      <c r="DD158" s="1" t="s">
        <v>127</v>
      </c>
      <c r="DE158" s="1" t="s">
        <v>100</v>
      </c>
      <c r="DF158" s="1" t="s">
        <v>101</v>
      </c>
      <c r="DG158" s="1" t="s">
        <v>102</v>
      </c>
      <c r="DH158" s="1" t="s">
        <v>103</v>
      </c>
      <c r="DI158" s="1" t="s">
        <v>104</v>
      </c>
      <c r="DJ158" s="1" t="s">
        <v>105</v>
      </c>
      <c r="DK158" s="1" t="s">
        <v>2355</v>
      </c>
      <c r="DL158" s="1" t="s">
        <v>106</v>
      </c>
      <c r="DM158" s="1" t="s">
        <v>107</v>
      </c>
      <c r="DN158" s="1" t="s">
        <v>88</v>
      </c>
      <c r="DO158" s="1" t="s">
        <v>108</v>
      </c>
      <c r="DP158" s="1" t="s">
        <v>109</v>
      </c>
      <c r="DQ158" s="1" t="s">
        <v>110</v>
      </c>
      <c r="DR158" s="1" t="s">
        <v>111</v>
      </c>
      <c r="DS158" s="1" t="s">
        <v>112</v>
      </c>
      <c r="DT158" s="1" t="s">
        <v>127</v>
      </c>
      <c r="DU158" s="1" t="s">
        <v>127</v>
      </c>
      <c r="DV158" s="1" t="s">
        <v>2356</v>
      </c>
      <c r="DW158" s="1" t="s">
        <v>2356</v>
      </c>
      <c r="DX158" s="1" t="s">
        <v>2356</v>
      </c>
      <c r="DY158" s="1" t="s">
        <v>2357</v>
      </c>
      <c r="DZ158" s="1" t="s">
        <v>2358</v>
      </c>
      <c r="EA158" s="1" t="s">
        <v>2359</v>
      </c>
      <c r="EB158" s="1" t="s">
        <v>2360</v>
      </c>
    </row>
    <row r="159" spans="1:132" x14ac:dyDescent="0.2">
      <c r="A159" s="1" t="s">
        <v>2361</v>
      </c>
      <c r="B159" s="1" t="s">
        <v>2343</v>
      </c>
      <c r="C159" s="1" t="s">
        <v>2362</v>
      </c>
      <c r="D159" s="1" t="s">
        <v>2363</v>
      </c>
      <c r="E159" s="2"/>
      <c r="F159" s="2"/>
      <c r="G159" s="1" t="s">
        <v>185</v>
      </c>
      <c r="H159" s="1" t="s">
        <v>186</v>
      </c>
      <c r="I159" s="1" t="s">
        <v>2364</v>
      </c>
      <c r="J159" s="1" t="s">
        <v>150</v>
      </c>
      <c r="K159">
        <v>1977</v>
      </c>
      <c r="L159" s="1" t="s">
        <v>2365</v>
      </c>
      <c r="M159" s="1" t="s">
        <v>127</v>
      </c>
      <c r="N159" s="1" t="s">
        <v>127</v>
      </c>
      <c r="O159" s="1" t="s">
        <v>127</v>
      </c>
      <c r="P159" s="1" t="s">
        <v>127</v>
      </c>
      <c r="Q159" s="1" t="s">
        <v>127</v>
      </c>
      <c r="R159" s="1" t="s">
        <v>127</v>
      </c>
      <c r="S159" s="1" t="s">
        <v>18</v>
      </c>
      <c r="T159" s="1" t="s">
        <v>127</v>
      </c>
      <c r="U159" s="1" t="s">
        <v>127</v>
      </c>
      <c r="V159" s="1" t="s">
        <v>127</v>
      </c>
      <c r="W159" s="1" t="s">
        <v>127</v>
      </c>
      <c r="X159" s="1" t="s">
        <v>127</v>
      </c>
      <c r="Y159" s="1" t="s">
        <v>127</v>
      </c>
      <c r="Z159" s="1" t="s">
        <v>127</v>
      </c>
      <c r="AA159" s="1" t="s">
        <v>26</v>
      </c>
      <c r="AB159" s="1" t="s">
        <v>127</v>
      </c>
      <c r="AC159" s="1" t="s">
        <v>222</v>
      </c>
      <c r="AD159" s="1" t="s">
        <v>127</v>
      </c>
      <c r="AE159" s="1" t="s">
        <v>222</v>
      </c>
      <c r="AF159" s="1" t="s">
        <v>127</v>
      </c>
      <c r="AG159" s="1" t="s">
        <v>2366</v>
      </c>
      <c r="AH159" s="1" t="s">
        <v>131</v>
      </c>
      <c r="AI159" s="1" t="s">
        <v>127</v>
      </c>
      <c r="AJ159">
        <v>68</v>
      </c>
      <c r="AK159" s="1" t="s">
        <v>2367</v>
      </c>
      <c r="AL159" s="1" t="s">
        <v>133</v>
      </c>
      <c r="AM159">
        <v>14</v>
      </c>
      <c r="AN159">
        <v>50</v>
      </c>
      <c r="AO159" s="1" t="s">
        <v>37</v>
      </c>
      <c r="AP159" s="1" t="s">
        <v>38</v>
      </c>
      <c r="AQ159" s="1" t="s">
        <v>39</v>
      </c>
      <c r="AR159">
        <v>15</v>
      </c>
      <c r="AS159">
        <v>100</v>
      </c>
      <c r="AT159" s="1" t="s">
        <v>127</v>
      </c>
      <c r="AU159" s="1" t="s">
        <v>43</v>
      </c>
      <c r="AV159" s="1" t="s">
        <v>127</v>
      </c>
      <c r="AW159" s="1" t="s">
        <v>127</v>
      </c>
      <c r="AX159" s="1" t="s">
        <v>46</v>
      </c>
      <c r="AY159" s="1" t="s">
        <v>127</v>
      </c>
      <c r="AZ159" s="1" t="s">
        <v>48</v>
      </c>
      <c r="BA159" s="1" t="s">
        <v>127</v>
      </c>
      <c r="BB159" s="1" t="s">
        <v>50</v>
      </c>
      <c r="BC159" s="1" t="s">
        <v>51</v>
      </c>
      <c r="BD159" s="1" t="s">
        <v>52</v>
      </c>
      <c r="BE159" s="1" t="s">
        <v>53</v>
      </c>
      <c r="BF159" s="1" t="s">
        <v>127</v>
      </c>
      <c r="BG159" s="1" t="s">
        <v>127</v>
      </c>
      <c r="BH159" s="1" t="s">
        <v>55</v>
      </c>
      <c r="BI159" s="1" t="s">
        <v>56</v>
      </c>
      <c r="BJ159" s="1" t="s">
        <v>57</v>
      </c>
      <c r="BK159" s="1" t="s">
        <v>58</v>
      </c>
      <c r="BL159" s="1" t="s">
        <v>127</v>
      </c>
      <c r="BM159" s="1" t="s">
        <v>127</v>
      </c>
      <c r="BN159" s="1" t="s">
        <v>61</v>
      </c>
      <c r="BO159" s="1" t="s">
        <v>127</v>
      </c>
      <c r="BP159" s="1" t="s">
        <v>63</v>
      </c>
      <c r="BQ159" s="1" t="s">
        <v>64</v>
      </c>
      <c r="BR159" s="1" t="s">
        <v>127</v>
      </c>
      <c r="BS159" s="1" t="s">
        <v>127</v>
      </c>
      <c r="BT159" s="1" t="s">
        <v>127</v>
      </c>
      <c r="BU159" s="1" t="s">
        <v>127</v>
      </c>
      <c r="BV159" s="1" t="s">
        <v>127</v>
      </c>
      <c r="BW159" s="1" t="s">
        <v>127</v>
      </c>
      <c r="BX159" s="1" t="s">
        <v>127</v>
      </c>
      <c r="BY159" s="1" t="s">
        <v>127</v>
      </c>
      <c r="BZ159" s="1" t="s">
        <v>127</v>
      </c>
      <c r="CA159" s="1" t="s">
        <v>127</v>
      </c>
      <c r="CB159" s="1" t="s">
        <v>127</v>
      </c>
      <c r="CC159" s="1" t="s">
        <v>127</v>
      </c>
      <c r="CD159" s="1" t="s">
        <v>127</v>
      </c>
      <c r="CE159" s="1" t="s">
        <v>127</v>
      </c>
      <c r="CF159" s="1" t="s">
        <v>2368</v>
      </c>
      <c r="CG159" s="1" t="s">
        <v>78</v>
      </c>
      <c r="CH159" s="1" t="s">
        <v>79</v>
      </c>
      <c r="CI159" s="1" t="s">
        <v>127</v>
      </c>
      <c r="CJ159" s="1" t="s">
        <v>81</v>
      </c>
      <c r="CK159" s="1" t="s">
        <v>82</v>
      </c>
      <c r="CL159" s="1" t="s">
        <v>83</v>
      </c>
      <c r="CM159" s="1" t="s">
        <v>84</v>
      </c>
      <c r="CN159" s="1" t="s">
        <v>2369</v>
      </c>
      <c r="CO159" s="1" t="s">
        <v>2370</v>
      </c>
      <c r="CP159" s="1" t="s">
        <v>2371</v>
      </c>
      <c r="CQ159" s="1" t="s">
        <v>87</v>
      </c>
      <c r="CR159" s="1" t="s">
        <v>88</v>
      </c>
      <c r="CS159" s="1" t="s">
        <v>89</v>
      </c>
      <c r="CT159" s="1" t="s">
        <v>90</v>
      </c>
      <c r="CU159" s="1" t="s">
        <v>91</v>
      </c>
      <c r="CV159" s="1" t="s">
        <v>92</v>
      </c>
      <c r="CW159" s="1" t="s">
        <v>93</v>
      </c>
      <c r="CX159" s="1" t="s">
        <v>94</v>
      </c>
      <c r="CY159" s="1" t="s">
        <v>127</v>
      </c>
      <c r="CZ159" s="1" t="s">
        <v>96</v>
      </c>
      <c r="DA159" s="1" t="s">
        <v>97</v>
      </c>
      <c r="DB159" s="1" t="s">
        <v>127</v>
      </c>
      <c r="DC159" s="1" t="s">
        <v>98</v>
      </c>
      <c r="DD159" s="1" t="s">
        <v>99</v>
      </c>
      <c r="DE159" s="1" t="s">
        <v>100</v>
      </c>
      <c r="DF159" s="1" t="s">
        <v>101</v>
      </c>
      <c r="DG159" s="1" t="s">
        <v>102</v>
      </c>
      <c r="DH159" s="1" t="s">
        <v>103</v>
      </c>
      <c r="DI159" s="1" t="s">
        <v>104</v>
      </c>
      <c r="DJ159" s="1" t="s">
        <v>105</v>
      </c>
      <c r="DK159" s="1" t="s">
        <v>2372</v>
      </c>
      <c r="DL159" s="1" t="s">
        <v>106</v>
      </c>
      <c r="DM159" s="1" t="s">
        <v>107</v>
      </c>
      <c r="DN159" s="1" t="s">
        <v>88</v>
      </c>
      <c r="DO159" s="1" t="s">
        <v>108</v>
      </c>
      <c r="DP159" s="1" t="s">
        <v>109</v>
      </c>
      <c r="DQ159" s="1" t="s">
        <v>110</v>
      </c>
      <c r="DR159" s="1" t="s">
        <v>111</v>
      </c>
      <c r="DS159" s="1" t="s">
        <v>112</v>
      </c>
      <c r="DT159" s="1" t="s">
        <v>127</v>
      </c>
      <c r="DU159" s="1" t="s">
        <v>127</v>
      </c>
      <c r="DV159" s="1" t="s">
        <v>2373</v>
      </c>
      <c r="DW159" s="1" t="s">
        <v>2374</v>
      </c>
      <c r="DX159" s="1" t="s">
        <v>2375</v>
      </c>
      <c r="DY159" s="1" t="s">
        <v>2376</v>
      </c>
      <c r="DZ159" s="1" t="s">
        <v>2377</v>
      </c>
      <c r="EA159" s="1" t="s">
        <v>2378</v>
      </c>
      <c r="EB159" s="1" t="s">
        <v>2360</v>
      </c>
    </row>
    <row r="160" spans="1:132" x14ac:dyDescent="0.2">
      <c r="A160" s="1" t="s">
        <v>2379</v>
      </c>
      <c r="B160" s="1" t="s">
        <v>2380</v>
      </c>
      <c r="C160" s="1" t="s">
        <v>2381</v>
      </c>
      <c r="D160" s="1" t="s">
        <v>2382</v>
      </c>
      <c r="E160" s="2"/>
      <c r="F160" s="2"/>
      <c r="G160" s="1" t="s">
        <v>185</v>
      </c>
      <c r="H160" s="1" t="s">
        <v>186</v>
      </c>
      <c r="I160" s="1" t="s">
        <v>2383</v>
      </c>
      <c r="J160" s="1" t="s">
        <v>150</v>
      </c>
      <c r="K160">
        <v>2009</v>
      </c>
      <c r="L160" s="1" t="s">
        <v>2384</v>
      </c>
      <c r="M160" s="1" t="s">
        <v>12</v>
      </c>
      <c r="N160" s="1" t="s">
        <v>13</v>
      </c>
      <c r="O160" s="1" t="s">
        <v>127</v>
      </c>
      <c r="P160" s="1" t="s">
        <v>127</v>
      </c>
      <c r="Q160" s="1" t="s">
        <v>127</v>
      </c>
      <c r="R160" s="1" t="s">
        <v>127</v>
      </c>
      <c r="S160" s="1" t="s">
        <v>127</v>
      </c>
      <c r="T160" s="1" t="s">
        <v>127</v>
      </c>
      <c r="U160" s="1" t="s">
        <v>127</v>
      </c>
      <c r="V160" s="1" t="s">
        <v>21</v>
      </c>
      <c r="W160" s="1" t="s">
        <v>22</v>
      </c>
      <c r="X160" s="1" t="s">
        <v>127</v>
      </c>
      <c r="Y160" s="1" t="s">
        <v>127</v>
      </c>
      <c r="Z160" s="1" t="s">
        <v>127</v>
      </c>
      <c r="AA160" s="1" t="s">
        <v>127</v>
      </c>
      <c r="AB160" s="1" t="s">
        <v>127</v>
      </c>
      <c r="AC160" s="1" t="s">
        <v>272</v>
      </c>
      <c r="AD160" s="1" t="s">
        <v>127</v>
      </c>
      <c r="AE160" s="1" t="s">
        <v>188</v>
      </c>
      <c r="AF160" s="1" t="s">
        <v>127</v>
      </c>
      <c r="AG160" s="1" t="s">
        <v>127</v>
      </c>
      <c r="AH160" s="1" t="s">
        <v>127</v>
      </c>
      <c r="AI160" s="1" t="s">
        <v>127</v>
      </c>
      <c r="AJ160"/>
      <c r="AK160" s="1" t="s">
        <v>127</v>
      </c>
      <c r="AL160" s="1" t="s">
        <v>127</v>
      </c>
      <c r="AM160">
        <v>9</v>
      </c>
      <c r="AN160">
        <v>6</v>
      </c>
      <c r="AO160" s="1" t="s">
        <v>37</v>
      </c>
      <c r="AP160" s="1" t="s">
        <v>127</v>
      </c>
      <c r="AQ160" s="1" t="s">
        <v>127</v>
      </c>
      <c r="AR160">
        <v>10</v>
      </c>
      <c r="AS160">
        <v>5</v>
      </c>
      <c r="AT160" s="1" t="s">
        <v>127</v>
      </c>
      <c r="AU160" s="1" t="s">
        <v>127</v>
      </c>
      <c r="AV160" s="1" t="s">
        <v>127</v>
      </c>
      <c r="AW160" s="1" t="s">
        <v>127</v>
      </c>
      <c r="AX160" s="1" t="s">
        <v>127</v>
      </c>
      <c r="AY160" s="1" t="s">
        <v>127</v>
      </c>
      <c r="AZ160" s="1" t="s">
        <v>127</v>
      </c>
      <c r="BA160" s="1" t="s">
        <v>127</v>
      </c>
      <c r="BB160" s="1" t="s">
        <v>127</v>
      </c>
      <c r="BC160" s="1" t="s">
        <v>51</v>
      </c>
      <c r="BD160" s="1" t="s">
        <v>127</v>
      </c>
      <c r="BE160" s="1" t="s">
        <v>53</v>
      </c>
      <c r="BF160" s="1" t="s">
        <v>127</v>
      </c>
      <c r="BG160" s="1" t="s">
        <v>127</v>
      </c>
      <c r="BH160" s="1" t="s">
        <v>127</v>
      </c>
      <c r="BI160" s="1" t="s">
        <v>127</v>
      </c>
      <c r="BJ160" s="1" t="s">
        <v>127</v>
      </c>
      <c r="BK160" s="1" t="s">
        <v>58</v>
      </c>
      <c r="BL160" s="1" t="s">
        <v>127</v>
      </c>
      <c r="BM160" s="1" t="s">
        <v>127</v>
      </c>
      <c r="BN160" s="1" t="s">
        <v>127</v>
      </c>
      <c r="BO160" s="1" t="s">
        <v>127</v>
      </c>
      <c r="BP160" s="1" t="s">
        <v>127</v>
      </c>
      <c r="BQ160" s="1" t="s">
        <v>64</v>
      </c>
      <c r="BR160" s="1" t="s">
        <v>127</v>
      </c>
      <c r="BS160" s="1" t="s">
        <v>127</v>
      </c>
      <c r="BT160" s="1" t="s">
        <v>67</v>
      </c>
      <c r="BU160" s="1" t="s">
        <v>127</v>
      </c>
      <c r="BV160" s="1" t="s">
        <v>68</v>
      </c>
      <c r="BW160" s="1" t="s">
        <v>69</v>
      </c>
      <c r="BX160" s="1" t="s">
        <v>127</v>
      </c>
      <c r="BY160" s="1" t="s">
        <v>127</v>
      </c>
      <c r="BZ160" s="1" t="s">
        <v>127</v>
      </c>
      <c r="CA160" s="1" t="s">
        <v>127</v>
      </c>
      <c r="CB160" s="1" t="s">
        <v>127</v>
      </c>
      <c r="CC160" s="1" t="s">
        <v>127</v>
      </c>
      <c r="CD160" s="1" t="s">
        <v>127</v>
      </c>
      <c r="CE160" s="1" t="s">
        <v>127</v>
      </c>
      <c r="CF160" s="1" t="s">
        <v>127</v>
      </c>
      <c r="CG160" s="1" t="s">
        <v>78</v>
      </c>
      <c r="CH160" s="1" t="s">
        <v>79</v>
      </c>
      <c r="CI160" s="1" t="s">
        <v>127</v>
      </c>
      <c r="CJ160" s="1" t="s">
        <v>127</v>
      </c>
      <c r="CK160" s="1" t="s">
        <v>127</v>
      </c>
      <c r="CL160" s="1" t="s">
        <v>127</v>
      </c>
      <c r="CM160" s="1" t="s">
        <v>127</v>
      </c>
      <c r="CN160" s="1" t="s">
        <v>127</v>
      </c>
      <c r="CO160" s="1" t="s">
        <v>2385</v>
      </c>
      <c r="CP160" s="1" t="s">
        <v>2386</v>
      </c>
      <c r="CQ160" s="1" t="s">
        <v>127</v>
      </c>
      <c r="CR160" s="1" t="s">
        <v>127</v>
      </c>
      <c r="CS160" s="1" t="s">
        <v>89</v>
      </c>
      <c r="CT160" s="1" t="s">
        <v>127</v>
      </c>
      <c r="CU160" s="1" t="s">
        <v>127</v>
      </c>
      <c r="CV160" s="1" t="s">
        <v>127</v>
      </c>
      <c r="CW160" s="1" t="s">
        <v>127</v>
      </c>
      <c r="CX160" s="1" t="s">
        <v>127</v>
      </c>
      <c r="CY160" s="1" t="s">
        <v>127</v>
      </c>
      <c r="CZ160" s="1" t="s">
        <v>127</v>
      </c>
      <c r="DA160" s="1" t="s">
        <v>127</v>
      </c>
      <c r="DB160" s="1" t="s">
        <v>127</v>
      </c>
      <c r="DC160" s="1" t="s">
        <v>98</v>
      </c>
      <c r="DD160" s="1" t="s">
        <v>99</v>
      </c>
      <c r="DE160" s="1" t="s">
        <v>127</v>
      </c>
      <c r="DF160" s="1" t="s">
        <v>127</v>
      </c>
      <c r="DG160" s="1" t="s">
        <v>102</v>
      </c>
      <c r="DH160" s="1" t="s">
        <v>127</v>
      </c>
      <c r="DI160" s="1" t="s">
        <v>127</v>
      </c>
      <c r="DJ160" s="1" t="s">
        <v>105</v>
      </c>
      <c r="DK160" s="1" t="s">
        <v>127</v>
      </c>
      <c r="DL160" s="1" t="s">
        <v>127</v>
      </c>
      <c r="DM160" s="1" t="s">
        <v>127</v>
      </c>
      <c r="DN160" s="1" t="s">
        <v>127</v>
      </c>
      <c r="DO160" s="1" t="s">
        <v>127</v>
      </c>
      <c r="DP160" s="1" t="s">
        <v>127</v>
      </c>
      <c r="DQ160" s="1" t="s">
        <v>127</v>
      </c>
      <c r="DR160" s="1" t="s">
        <v>127</v>
      </c>
      <c r="DS160" s="1" t="s">
        <v>127</v>
      </c>
      <c r="DT160" s="1" t="s">
        <v>113</v>
      </c>
      <c r="DU160" s="1" t="s">
        <v>127</v>
      </c>
      <c r="DV160" s="1" t="s">
        <v>127</v>
      </c>
      <c r="DW160" s="1" t="s">
        <v>2387</v>
      </c>
      <c r="DX160" s="1" t="s">
        <v>127</v>
      </c>
      <c r="DY160" s="1" t="s">
        <v>127</v>
      </c>
      <c r="DZ160" s="1" t="s">
        <v>2388</v>
      </c>
      <c r="EA160" s="1" t="s">
        <v>2389</v>
      </c>
      <c r="EB160" s="1" t="s">
        <v>2390</v>
      </c>
    </row>
    <row r="161" spans="1:132" x14ac:dyDescent="0.2">
      <c r="A161" s="1" t="s">
        <v>2391</v>
      </c>
      <c r="B161" s="1" t="s">
        <v>2392</v>
      </c>
      <c r="C161" s="1" t="s">
        <v>2393</v>
      </c>
      <c r="D161" s="1" t="s">
        <v>2394</v>
      </c>
      <c r="E161" s="2"/>
      <c r="F161" s="2"/>
      <c r="G161" s="1" t="s">
        <v>185</v>
      </c>
      <c r="H161" s="1" t="s">
        <v>186</v>
      </c>
      <c r="I161" s="1" t="s">
        <v>127</v>
      </c>
      <c r="J161" s="1" t="s">
        <v>150</v>
      </c>
      <c r="K161">
        <v>2006</v>
      </c>
      <c r="L161" s="1" t="s">
        <v>2395</v>
      </c>
      <c r="M161" s="1" t="s">
        <v>12</v>
      </c>
      <c r="N161" s="1" t="s">
        <v>127</v>
      </c>
      <c r="O161" s="1" t="s">
        <v>127</v>
      </c>
      <c r="P161" s="1" t="s">
        <v>15</v>
      </c>
      <c r="Q161" s="1" t="s">
        <v>127</v>
      </c>
      <c r="R161" s="1" t="s">
        <v>127</v>
      </c>
      <c r="S161" s="1" t="s">
        <v>127</v>
      </c>
      <c r="T161" s="1" t="s">
        <v>127</v>
      </c>
      <c r="U161" s="1" t="s">
        <v>127</v>
      </c>
      <c r="V161" s="1" t="s">
        <v>127</v>
      </c>
      <c r="W161" s="1" t="s">
        <v>22</v>
      </c>
      <c r="X161" s="1" t="s">
        <v>23</v>
      </c>
      <c r="Y161" s="1" t="s">
        <v>24</v>
      </c>
      <c r="Z161" s="1" t="s">
        <v>25</v>
      </c>
      <c r="AA161" s="1" t="s">
        <v>26</v>
      </c>
      <c r="AB161" s="1" t="s">
        <v>127</v>
      </c>
      <c r="AC161" s="1" t="s">
        <v>188</v>
      </c>
      <c r="AD161" s="1" t="s">
        <v>127</v>
      </c>
      <c r="AE161" s="1" t="s">
        <v>188</v>
      </c>
      <c r="AF161" s="1" t="s">
        <v>127</v>
      </c>
      <c r="AG161" s="1" t="s">
        <v>127</v>
      </c>
      <c r="AH161" s="1" t="s">
        <v>127</v>
      </c>
      <c r="AI161" s="1" t="s">
        <v>127</v>
      </c>
      <c r="AJ161"/>
      <c r="AK161" s="1" t="s">
        <v>127</v>
      </c>
      <c r="AL161" s="1" t="s">
        <v>127</v>
      </c>
      <c r="AM161">
        <v>12</v>
      </c>
      <c r="AN161">
        <v>6</v>
      </c>
      <c r="AO161" s="1" t="s">
        <v>37</v>
      </c>
      <c r="AP161" s="1" t="s">
        <v>127</v>
      </c>
      <c r="AQ161" s="1" t="s">
        <v>127</v>
      </c>
      <c r="AR161">
        <v>6</v>
      </c>
      <c r="AS161">
        <v>0</v>
      </c>
      <c r="AT161" s="1" t="s">
        <v>127</v>
      </c>
      <c r="AU161" s="1" t="s">
        <v>127</v>
      </c>
      <c r="AV161" s="1" t="s">
        <v>127</v>
      </c>
      <c r="AW161" s="1" t="s">
        <v>127</v>
      </c>
      <c r="AX161" s="1" t="s">
        <v>127</v>
      </c>
      <c r="AY161" s="1" t="s">
        <v>127</v>
      </c>
      <c r="AZ161" s="1" t="s">
        <v>127</v>
      </c>
      <c r="BA161" s="1" t="s">
        <v>127</v>
      </c>
      <c r="BB161" s="1" t="s">
        <v>127</v>
      </c>
      <c r="BC161" s="1" t="s">
        <v>51</v>
      </c>
      <c r="BD161" s="1" t="s">
        <v>127</v>
      </c>
      <c r="BE161" s="1" t="s">
        <v>127</v>
      </c>
      <c r="BF161" s="1" t="s">
        <v>127</v>
      </c>
      <c r="BG161" s="1" t="s">
        <v>127</v>
      </c>
      <c r="BH161" s="1" t="s">
        <v>127</v>
      </c>
      <c r="BI161" s="1" t="s">
        <v>127</v>
      </c>
      <c r="BJ161" s="1" t="s">
        <v>127</v>
      </c>
      <c r="BK161" s="1" t="s">
        <v>58</v>
      </c>
      <c r="BL161" s="1" t="s">
        <v>127</v>
      </c>
      <c r="BM161" s="1" t="s">
        <v>127</v>
      </c>
      <c r="BN161" s="1" t="s">
        <v>127</v>
      </c>
      <c r="BO161" s="1" t="s">
        <v>127</v>
      </c>
      <c r="BP161" s="1" t="s">
        <v>63</v>
      </c>
      <c r="BQ161" s="1" t="s">
        <v>64</v>
      </c>
      <c r="BR161" s="1" t="s">
        <v>127</v>
      </c>
      <c r="BS161" s="1" t="s">
        <v>127</v>
      </c>
      <c r="BT161" s="1" t="s">
        <v>127</v>
      </c>
      <c r="BU161" s="1" t="s">
        <v>127</v>
      </c>
      <c r="BV161" s="1" t="s">
        <v>68</v>
      </c>
      <c r="BW161" s="1" t="s">
        <v>127</v>
      </c>
      <c r="BX161" s="1" t="s">
        <v>127</v>
      </c>
      <c r="BY161" s="1" t="s">
        <v>71</v>
      </c>
      <c r="BZ161" s="1" t="s">
        <v>127</v>
      </c>
      <c r="CA161" s="1" t="s">
        <v>127</v>
      </c>
      <c r="CB161" s="1" t="s">
        <v>74</v>
      </c>
      <c r="CC161" s="1" t="s">
        <v>127</v>
      </c>
      <c r="CD161" s="1" t="s">
        <v>127</v>
      </c>
      <c r="CE161" s="1" t="s">
        <v>127</v>
      </c>
      <c r="CF161" s="1" t="s">
        <v>127</v>
      </c>
      <c r="CG161" s="1" t="s">
        <v>127</v>
      </c>
      <c r="CH161" s="1" t="s">
        <v>127</v>
      </c>
      <c r="CI161" s="1" t="s">
        <v>127</v>
      </c>
      <c r="CJ161" s="1" t="s">
        <v>127</v>
      </c>
      <c r="CK161" s="1" t="s">
        <v>127</v>
      </c>
      <c r="CL161" s="1" t="s">
        <v>127</v>
      </c>
      <c r="CM161" s="1" t="s">
        <v>84</v>
      </c>
      <c r="CN161" s="1" t="s">
        <v>127</v>
      </c>
      <c r="CO161" s="1" t="s">
        <v>2396</v>
      </c>
      <c r="CP161" s="1" t="s">
        <v>2397</v>
      </c>
      <c r="CQ161" s="1" t="s">
        <v>127</v>
      </c>
      <c r="CR161" s="1" t="s">
        <v>88</v>
      </c>
      <c r="CS161" s="1" t="s">
        <v>89</v>
      </c>
      <c r="CT161" s="1" t="s">
        <v>127</v>
      </c>
      <c r="CU161" s="1" t="s">
        <v>127</v>
      </c>
      <c r="CV161" s="1" t="s">
        <v>92</v>
      </c>
      <c r="CW161" s="1" t="s">
        <v>127</v>
      </c>
      <c r="CX161" s="1" t="s">
        <v>127</v>
      </c>
      <c r="CY161" s="1" t="s">
        <v>127</v>
      </c>
      <c r="CZ161" s="1" t="s">
        <v>127</v>
      </c>
      <c r="DA161" s="1" t="s">
        <v>97</v>
      </c>
      <c r="DB161" s="1" t="s">
        <v>127</v>
      </c>
      <c r="DC161" s="1" t="s">
        <v>98</v>
      </c>
      <c r="DD161" s="1" t="s">
        <v>99</v>
      </c>
      <c r="DE161" s="1" t="s">
        <v>100</v>
      </c>
      <c r="DF161" s="1" t="s">
        <v>101</v>
      </c>
      <c r="DG161" s="1" t="s">
        <v>102</v>
      </c>
      <c r="DH161" s="1" t="s">
        <v>103</v>
      </c>
      <c r="DI161" s="1" t="s">
        <v>104</v>
      </c>
      <c r="DJ161" s="1" t="s">
        <v>105</v>
      </c>
      <c r="DK161" s="1" t="s">
        <v>127</v>
      </c>
      <c r="DL161" s="1" t="s">
        <v>127</v>
      </c>
      <c r="DM161" s="1" t="s">
        <v>127</v>
      </c>
      <c r="DN161" s="1" t="s">
        <v>127</v>
      </c>
      <c r="DO161" s="1" t="s">
        <v>127</v>
      </c>
      <c r="DP161" s="1" t="s">
        <v>127</v>
      </c>
      <c r="DQ161" s="1" t="s">
        <v>127</v>
      </c>
      <c r="DR161" s="1" t="s">
        <v>127</v>
      </c>
      <c r="DS161" s="1" t="s">
        <v>127</v>
      </c>
      <c r="DT161" s="1" t="s">
        <v>127</v>
      </c>
      <c r="DU161" s="1" t="s">
        <v>127</v>
      </c>
      <c r="DV161" s="1" t="s">
        <v>127</v>
      </c>
      <c r="DW161" s="1" t="s">
        <v>2398</v>
      </c>
      <c r="DX161" s="1" t="s">
        <v>1598</v>
      </c>
      <c r="DY161" s="1" t="s">
        <v>127</v>
      </c>
      <c r="DZ161" s="1" t="s">
        <v>2399</v>
      </c>
      <c r="EA161" s="1" t="s">
        <v>2400</v>
      </c>
      <c r="EB161" s="1" t="s">
        <v>2401</v>
      </c>
    </row>
    <row r="162" spans="1:132" x14ac:dyDescent="0.2">
      <c r="A162" s="1" t="s">
        <v>2402</v>
      </c>
      <c r="B162" s="1" t="s">
        <v>2403</v>
      </c>
      <c r="C162" s="1" t="s">
        <v>2404</v>
      </c>
      <c r="D162" s="1" t="s">
        <v>2405</v>
      </c>
      <c r="E162" s="2"/>
      <c r="F162" s="2"/>
      <c r="G162" s="1" t="s">
        <v>185</v>
      </c>
      <c r="H162" s="1" t="s">
        <v>186</v>
      </c>
      <c r="I162" s="1" t="s">
        <v>586</v>
      </c>
      <c r="J162" s="1" t="s">
        <v>150</v>
      </c>
      <c r="K162">
        <v>1996</v>
      </c>
      <c r="L162" s="1" t="s">
        <v>2406</v>
      </c>
      <c r="M162" s="1" t="s">
        <v>12</v>
      </c>
      <c r="N162" s="1" t="s">
        <v>127</v>
      </c>
      <c r="O162" s="1" t="s">
        <v>127</v>
      </c>
      <c r="P162" s="1" t="s">
        <v>127</v>
      </c>
      <c r="Q162" s="1" t="s">
        <v>127</v>
      </c>
      <c r="R162" s="1" t="s">
        <v>127</v>
      </c>
      <c r="S162" s="1" t="s">
        <v>127</v>
      </c>
      <c r="T162" s="1" t="s">
        <v>127</v>
      </c>
      <c r="U162" s="1" t="s">
        <v>127</v>
      </c>
      <c r="V162" s="1" t="s">
        <v>21</v>
      </c>
      <c r="W162" s="1" t="s">
        <v>22</v>
      </c>
      <c r="X162" s="1" t="s">
        <v>127</v>
      </c>
      <c r="Y162" s="1" t="s">
        <v>127</v>
      </c>
      <c r="Z162" s="1" t="s">
        <v>127</v>
      </c>
      <c r="AA162" s="1" t="s">
        <v>127</v>
      </c>
      <c r="AB162" s="1" t="s">
        <v>127</v>
      </c>
      <c r="AC162" s="1" t="s">
        <v>188</v>
      </c>
      <c r="AD162" s="1" t="s">
        <v>127</v>
      </c>
      <c r="AE162" s="1" t="s">
        <v>188</v>
      </c>
      <c r="AF162" s="1" t="s">
        <v>127</v>
      </c>
      <c r="AG162" s="1" t="s">
        <v>127</v>
      </c>
      <c r="AH162" s="1" t="s">
        <v>127</v>
      </c>
      <c r="AI162" s="1" t="s">
        <v>127</v>
      </c>
      <c r="AJ162"/>
      <c r="AK162" s="1" t="s">
        <v>127</v>
      </c>
      <c r="AL162" s="1" t="s">
        <v>127</v>
      </c>
      <c r="AM162">
        <v>35</v>
      </c>
      <c r="AN162"/>
      <c r="AO162" s="1" t="s">
        <v>37</v>
      </c>
      <c r="AP162" s="1" t="s">
        <v>127</v>
      </c>
      <c r="AQ162" s="1" t="s">
        <v>127</v>
      </c>
      <c r="AR162"/>
      <c r="AS162"/>
      <c r="AT162" s="1" t="s">
        <v>127</v>
      </c>
      <c r="AU162" s="1" t="s">
        <v>127</v>
      </c>
      <c r="AV162" s="1" t="s">
        <v>127</v>
      </c>
      <c r="AW162" s="1" t="s">
        <v>127</v>
      </c>
      <c r="AX162" s="1" t="s">
        <v>127</v>
      </c>
      <c r="AY162" s="1" t="s">
        <v>127</v>
      </c>
      <c r="AZ162" s="1" t="s">
        <v>127</v>
      </c>
      <c r="BA162" s="1" t="s">
        <v>127</v>
      </c>
      <c r="BB162" s="1" t="s">
        <v>127</v>
      </c>
      <c r="BC162" s="1" t="s">
        <v>51</v>
      </c>
      <c r="BD162" s="1" t="s">
        <v>127</v>
      </c>
      <c r="BE162" s="1" t="s">
        <v>127</v>
      </c>
      <c r="BF162" s="1" t="s">
        <v>127</v>
      </c>
      <c r="BG162" s="1" t="s">
        <v>127</v>
      </c>
      <c r="BH162" s="1" t="s">
        <v>55</v>
      </c>
      <c r="BI162" s="1" t="s">
        <v>56</v>
      </c>
      <c r="BJ162" s="1" t="s">
        <v>127</v>
      </c>
      <c r="BK162" s="1" t="s">
        <v>58</v>
      </c>
      <c r="BL162" s="1" t="s">
        <v>127</v>
      </c>
      <c r="BM162" s="1" t="s">
        <v>127</v>
      </c>
      <c r="BN162" s="1" t="s">
        <v>127</v>
      </c>
      <c r="BO162" s="1" t="s">
        <v>127</v>
      </c>
      <c r="BP162" s="1" t="s">
        <v>63</v>
      </c>
      <c r="BQ162" s="1" t="s">
        <v>64</v>
      </c>
      <c r="BR162" s="1" t="s">
        <v>127</v>
      </c>
      <c r="BS162" s="1" t="s">
        <v>127</v>
      </c>
      <c r="BT162" s="1" t="s">
        <v>67</v>
      </c>
      <c r="BU162" s="1" t="s">
        <v>127</v>
      </c>
      <c r="BV162" s="1" t="s">
        <v>68</v>
      </c>
      <c r="BW162" s="1" t="s">
        <v>69</v>
      </c>
      <c r="BX162" s="1" t="s">
        <v>127</v>
      </c>
      <c r="BY162" s="1" t="s">
        <v>71</v>
      </c>
      <c r="BZ162" s="1" t="s">
        <v>127</v>
      </c>
      <c r="CA162" s="1" t="s">
        <v>73</v>
      </c>
      <c r="CB162" s="1" t="s">
        <v>74</v>
      </c>
      <c r="CC162" s="1" t="s">
        <v>127</v>
      </c>
      <c r="CD162" s="1" t="s">
        <v>127</v>
      </c>
      <c r="CE162" s="1" t="s">
        <v>127</v>
      </c>
      <c r="CF162" s="1" t="s">
        <v>127</v>
      </c>
      <c r="CG162" s="1" t="s">
        <v>127</v>
      </c>
      <c r="CH162" s="1" t="s">
        <v>127</v>
      </c>
      <c r="CI162" s="1" t="s">
        <v>127</v>
      </c>
      <c r="CJ162" s="1" t="s">
        <v>127</v>
      </c>
      <c r="CK162" s="1" t="s">
        <v>127</v>
      </c>
      <c r="CL162" s="1" t="s">
        <v>127</v>
      </c>
      <c r="CM162" s="1" t="s">
        <v>84</v>
      </c>
      <c r="CN162" s="1" t="s">
        <v>127</v>
      </c>
      <c r="CO162" s="1" t="s">
        <v>2407</v>
      </c>
      <c r="CP162" s="1" t="s">
        <v>127</v>
      </c>
      <c r="CQ162" s="1" t="s">
        <v>87</v>
      </c>
      <c r="CR162" s="1" t="s">
        <v>88</v>
      </c>
      <c r="CS162" s="1" t="s">
        <v>127</v>
      </c>
      <c r="CT162" s="1" t="s">
        <v>127</v>
      </c>
      <c r="CU162" s="1" t="s">
        <v>127</v>
      </c>
      <c r="CV162" s="1" t="s">
        <v>127</v>
      </c>
      <c r="CW162" s="1" t="s">
        <v>127</v>
      </c>
      <c r="CX162" s="1" t="s">
        <v>127</v>
      </c>
      <c r="CY162" s="1" t="s">
        <v>127</v>
      </c>
      <c r="CZ162" s="1" t="s">
        <v>96</v>
      </c>
      <c r="DA162" s="1" t="s">
        <v>127</v>
      </c>
      <c r="DB162" s="1" t="s">
        <v>127</v>
      </c>
      <c r="DC162" s="1" t="s">
        <v>98</v>
      </c>
      <c r="DD162" s="1" t="s">
        <v>127</v>
      </c>
      <c r="DE162" s="1" t="s">
        <v>127</v>
      </c>
      <c r="DF162" s="1" t="s">
        <v>127</v>
      </c>
      <c r="DG162" s="1" t="s">
        <v>127</v>
      </c>
      <c r="DH162" s="1" t="s">
        <v>127</v>
      </c>
      <c r="DI162" s="1" t="s">
        <v>104</v>
      </c>
      <c r="DJ162" s="1" t="s">
        <v>127</v>
      </c>
      <c r="DK162" s="1" t="s">
        <v>127</v>
      </c>
      <c r="DL162" s="1" t="s">
        <v>127</v>
      </c>
      <c r="DM162" s="1" t="s">
        <v>127</v>
      </c>
      <c r="DN162" s="1" t="s">
        <v>127</v>
      </c>
      <c r="DO162" s="1" t="s">
        <v>127</v>
      </c>
      <c r="DP162" s="1" t="s">
        <v>127</v>
      </c>
      <c r="DQ162" s="1" t="s">
        <v>127</v>
      </c>
      <c r="DR162" s="1" t="s">
        <v>127</v>
      </c>
      <c r="DS162" s="1" t="s">
        <v>127</v>
      </c>
      <c r="DT162" s="1" t="s">
        <v>127</v>
      </c>
      <c r="DU162" s="1" t="s">
        <v>127</v>
      </c>
      <c r="DV162" s="1" t="s">
        <v>127</v>
      </c>
      <c r="DW162" s="1" t="s">
        <v>127</v>
      </c>
      <c r="DX162" s="1" t="s">
        <v>127</v>
      </c>
      <c r="DY162" s="1" t="s">
        <v>127</v>
      </c>
      <c r="DZ162" s="1" t="s">
        <v>2408</v>
      </c>
      <c r="EA162" s="1" t="s">
        <v>2409</v>
      </c>
      <c r="EB162" s="1" t="s">
        <v>2410</v>
      </c>
    </row>
    <row r="163" spans="1:132" x14ac:dyDescent="0.2">
      <c r="A163" s="1" t="s">
        <v>2411</v>
      </c>
      <c r="B163" s="1" t="s">
        <v>2412</v>
      </c>
      <c r="C163" s="1" t="s">
        <v>2413</v>
      </c>
      <c r="D163" s="1" t="s">
        <v>2414</v>
      </c>
      <c r="E163" s="2"/>
      <c r="F163" s="2"/>
      <c r="G163" s="1" t="s">
        <v>218</v>
      </c>
      <c r="H163" s="1" t="s">
        <v>219</v>
      </c>
      <c r="I163" s="1" t="s">
        <v>127</v>
      </c>
      <c r="J163" s="1" t="s">
        <v>128</v>
      </c>
      <c r="K163">
        <v>2009</v>
      </c>
      <c r="L163" s="1" t="s">
        <v>2415</v>
      </c>
      <c r="M163" s="1" t="s">
        <v>127</v>
      </c>
      <c r="N163" s="1" t="s">
        <v>13</v>
      </c>
      <c r="O163" s="1" t="s">
        <v>127</v>
      </c>
      <c r="P163" s="1" t="s">
        <v>15</v>
      </c>
      <c r="Q163" s="1" t="s">
        <v>127</v>
      </c>
      <c r="R163" s="1" t="s">
        <v>127</v>
      </c>
      <c r="S163" s="1" t="s">
        <v>18</v>
      </c>
      <c r="T163" s="1" t="s">
        <v>19</v>
      </c>
      <c r="U163" s="1" t="s">
        <v>127</v>
      </c>
      <c r="V163" s="1" t="s">
        <v>127</v>
      </c>
      <c r="W163" s="1" t="s">
        <v>127</v>
      </c>
      <c r="X163" s="1" t="s">
        <v>23</v>
      </c>
      <c r="Y163" s="1" t="s">
        <v>127</v>
      </c>
      <c r="Z163" s="1" t="s">
        <v>127</v>
      </c>
      <c r="AA163" s="1" t="s">
        <v>127</v>
      </c>
      <c r="AB163" s="1" t="s">
        <v>127</v>
      </c>
      <c r="AC163" s="1" t="s">
        <v>188</v>
      </c>
      <c r="AD163" s="1" t="s">
        <v>127</v>
      </c>
      <c r="AE163" s="1" t="s">
        <v>393</v>
      </c>
      <c r="AF163" s="1" t="s">
        <v>127</v>
      </c>
      <c r="AG163" s="1" t="s">
        <v>2416</v>
      </c>
      <c r="AH163" s="1" t="s">
        <v>203</v>
      </c>
      <c r="AI163" s="1" t="s">
        <v>127</v>
      </c>
      <c r="AJ163">
        <v>53</v>
      </c>
      <c r="AK163" s="1" t="s">
        <v>2417</v>
      </c>
      <c r="AL163" s="1" t="s">
        <v>133</v>
      </c>
      <c r="AM163">
        <v>0</v>
      </c>
      <c r="AN163">
        <v>3</v>
      </c>
      <c r="AO163" s="1" t="s">
        <v>127</v>
      </c>
      <c r="AP163" s="1" t="s">
        <v>38</v>
      </c>
      <c r="AQ163" s="1" t="s">
        <v>127</v>
      </c>
      <c r="AR163">
        <v>8</v>
      </c>
      <c r="AS163">
        <v>16</v>
      </c>
      <c r="AT163" s="1" t="s">
        <v>127</v>
      </c>
      <c r="AU163" s="1" t="s">
        <v>43</v>
      </c>
      <c r="AV163" s="1" t="s">
        <v>44</v>
      </c>
      <c r="AW163" s="1" t="s">
        <v>45</v>
      </c>
      <c r="AX163" s="1" t="s">
        <v>127</v>
      </c>
      <c r="AY163" s="1" t="s">
        <v>127</v>
      </c>
      <c r="AZ163" s="1" t="s">
        <v>127</v>
      </c>
      <c r="BA163" s="1" t="s">
        <v>127</v>
      </c>
      <c r="BB163" s="1" t="s">
        <v>50</v>
      </c>
      <c r="BC163" s="1" t="s">
        <v>127</v>
      </c>
      <c r="BD163" s="1" t="s">
        <v>52</v>
      </c>
      <c r="BE163" s="1" t="s">
        <v>127</v>
      </c>
      <c r="BF163" s="1" t="s">
        <v>127</v>
      </c>
      <c r="BG163" s="1" t="s">
        <v>127</v>
      </c>
      <c r="BH163" s="1" t="s">
        <v>55</v>
      </c>
      <c r="BI163" s="1" t="s">
        <v>56</v>
      </c>
      <c r="BJ163" s="1" t="s">
        <v>57</v>
      </c>
      <c r="BK163" s="1" t="s">
        <v>58</v>
      </c>
      <c r="BL163" s="1" t="s">
        <v>59</v>
      </c>
      <c r="BM163" s="1" t="s">
        <v>127</v>
      </c>
      <c r="BN163" s="1" t="s">
        <v>127</v>
      </c>
      <c r="BO163" s="1" t="s">
        <v>127</v>
      </c>
      <c r="BP163" s="1" t="s">
        <v>127</v>
      </c>
      <c r="BQ163" s="1" t="s">
        <v>64</v>
      </c>
      <c r="BR163" s="1" t="s">
        <v>127</v>
      </c>
      <c r="BS163" s="1" t="s">
        <v>66</v>
      </c>
      <c r="BT163" s="1" t="s">
        <v>67</v>
      </c>
      <c r="BU163" s="1" t="s">
        <v>127</v>
      </c>
      <c r="BV163" s="1" t="s">
        <v>127</v>
      </c>
      <c r="BW163" s="1" t="s">
        <v>69</v>
      </c>
      <c r="BX163" s="1" t="s">
        <v>127</v>
      </c>
      <c r="BY163" s="1" t="s">
        <v>71</v>
      </c>
      <c r="BZ163" s="1" t="s">
        <v>72</v>
      </c>
      <c r="CA163" s="1" t="s">
        <v>73</v>
      </c>
      <c r="CB163" s="1" t="s">
        <v>127</v>
      </c>
      <c r="CC163" s="1" t="s">
        <v>75</v>
      </c>
      <c r="CD163" s="1" t="s">
        <v>127</v>
      </c>
      <c r="CE163" s="1" t="s">
        <v>77</v>
      </c>
      <c r="CF163" s="1" t="s">
        <v>127</v>
      </c>
      <c r="CG163" s="1" t="s">
        <v>78</v>
      </c>
      <c r="CH163" s="1" t="s">
        <v>79</v>
      </c>
      <c r="CI163" s="1" t="s">
        <v>127</v>
      </c>
      <c r="CJ163" s="1" t="s">
        <v>127</v>
      </c>
      <c r="CK163" s="1" t="s">
        <v>82</v>
      </c>
      <c r="CL163" s="1" t="s">
        <v>127</v>
      </c>
      <c r="CM163" s="1" t="s">
        <v>127</v>
      </c>
      <c r="CN163" s="1" t="s">
        <v>127</v>
      </c>
      <c r="CO163" s="1" t="s">
        <v>2418</v>
      </c>
      <c r="CP163" s="1" t="s">
        <v>127</v>
      </c>
      <c r="CQ163" s="1" t="s">
        <v>127</v>
      </c>
      <c r="CR163" s="1" t="s">
        <v>88</v>
      </c>
      <c r="CS163" s="1" t="s">
        <v>89</v>
      </c>
      <c r="CT163" s="1" t="s">
        <v>127</v>
      </c>
      <c r="CU163" s="1" t="s">
        <v>91</v>
      </c>
      <c r="CV163" s="1" t="s">
        <v>127</v>
      </c>
      <c r="CW163" s="1" t="s">
        <v>127</v>
      </c>
      <c r="CX163" s="1" t="s">
        <v>127</v>
      </c>
      <c r="CY163" s="1" t="s">
        <v>127</v>
      </c>
      <c r="CZ163" s="1" t="s">
        <v>96</v>
      </c>
      <c r="DA163" s="1" t="s">
        <v>127</v>
      </c>
      <c r="DB163" s="1" t="s">
        <v>127</v>
      </c>
      <c r="DC163" s="1" t="s">
        <v>98</v>
      </c>
      <c r="DD163" s="1" t="s">
        <v>99</v>
      </c>
      <c r="DE163" s="1" t="s">
        <v>100</v>
      </c>
      <c r="DF163" s="1" t="s">
        <v>101</v>
      </c>
      <c r="DG163" s="1" t="s">
        <v>102</v>
      </c>
      <c r="DH163" s="1" t="s">
        <v>103</v>
      </c>
      <c r="DI163" s="1" t="s">
        <v>104</v>
      </c>
      <c r="DJ163" s="1" t="s">
        <v>105</v>
      </c>
      <c r="DK163" s="1" t="s">
        <v>2419</v>
      </c>
      <c r="DL163" s="1" t="s">
        <v>106</v>
      </c>
      <c r="DM163" s="1" t="s">
        <v>107</v>
      </c>
      <c r="DN163" s="1" t="s">
        <v>127</v>
      </c>
      <c r="DO163" s="1" t="s">
        <v>108</v>
      </c>
      <c r="DP163" s="1" t="s">
        <v>109</v>
      </c>
      <c r="DQ163" s="1" t="s">
        <v>110</v>
      </c>
      <c r="DR163" s="1" t="s">
        <v>111</v>
      </c>
      <c r="DS163" s="1" t="s">
        <v>112</v>
      </c>
      <c r="DT163" s="1" t="s">
        <v>127</v>
      </c>
      <c r="DU163" s="1" t="s">
        <v>127</v>
      </c>
      <c r="DV163" s="1" t="s">
        <v>2420</v>
      </c>
      <c r="DW163" s="1" t="s">
        <v>138</v>
      </c>
      <c r="DX163" s="1" t="s">
        <v>2421</v>
      </c>
      <c r="DY163" s="1" t="s">
        <v>2422</v>
      </c>
      <c r="DZ163" s="1" t="s">
        <v>2423</v>
      </c>
      <c r="EA163" s="1" t="s">
        <v>2424</v>
      </c>
      <c r="EB163" s="1" t="s">
        <v>2425</v>
      </c>
    </row>
    <row r="164" spans="1:132" x14ac:dyDescent="0.2">
      <c r="A164" s="1" t="s">
        <v>2426</v>
      </c>
      <c r="B164" s="1" t="s">
        <v>2427</v>
      </c>
      <c r="C164" s="1" t="s">
        <v>2428</v>
      </c>
      <c r="D164" s="1" t="s">
        <v>2429</v>
      </c>
      <c r="E164" s="2"/>
      <c r="F164" s="2"/>
      <c r="G164" s="1" t="s">
        <v>218</v>
      </c>
      <c r="H164" s="1" t="s">
        <v>219</v>
      </c>
      <c r="I164" s="1" t="s">
        <v>127</v>
      </c>
      <c r="J164" s="1" t="s">
        <v>187</v>
      </c>
      <c r="K164">
        <v>2013</v>
      </c>
      <c r="L164" s="1" t="s">
        <v>2430</v>
      </c>
      <c r="M164" s="1" t="s">
        <v>127</v>
      </c>
      <c r="N164" s="1" t="s">
        <v>127</v>
      </c>
      <c r="O164" s="1" t="s">
        <v>127</v>
      </c>
      <c r="P164" s="1" t="s">
        <v>127</v>
      </c>
      <c r="Q164" s="1" t="s">
        <v>127</v>
      </c>
      <c r="R164" s="1" t="s">
        <v>127</v>
      </c>
      <c r="S164" s="1" t="s">
        <v>127</v>
      </c>
      <c r="T164" s="1" t="s">
        <v>19</v>
      </c>
      <c r="U164" s="1" t="s">
        <v>127</v>
      </c>
      <c r="V164" s="1" t="s">
        <v>127</v>
      </c>
      <c r="W164" s="1" t="s">
        <v>22</v>
      </c>
      <c r="X164" s="1" t="s">
        <v>127</v>
      </c>
      <c r="Y164" s="1" t="s">
        <v>127</v>
      </c>
      <c r="Z164" s="1" t="s">
        <v>127</v>
      </c>
      <c r="AA164" s="1" t="s">
        <v>127</v>
      </c>
      <c r="AB164" s="1" t="s">
        <v>127</v>
      </c>
      <c r="AC164" s="1" t="s">
        <v>169</v>
      </c>
      <c r="AD164" s="1" t="s">
        <v>127</v>
      </c>
      <c r="AE164" s="1" t="s">
        <v>169</v>
      </c>
      <c r="AF164" s="1" t="s">
        <v>127</v>
      </c>
      <c r="AG164" s="1" t="s">
        <v>2431</v>
      </c>
      <c r="AH164" s="1" t="s">
        <v>203</v>
      </c>
      <c r="AI164" s="1" t="s">
        <v>127</v>
      </c>
      <c r="AJ164">
        <v>50</v>
      </c>
      <c r="AK164" s="1" t="s">
        <v>2432</v>
      </c>
      <c r="AL164" s="1" t="s">
        <v>133</v>
      </c>
      <c r="AM164"/>
      <c r="AN164"/>
      <c r="AO164" s="1" t="s">
        <v>127</v>
      </c>
      <c r="AP164" s="1" t="s">
        <v>127</v>
      </c>
      <c r="AQ164" s="1" t="s">
        <v>39</v>
      </c>
      <c r="AR164"/>
      <c r="AS164">
        <v>15</v>
      </c>
      <c r="AT164" s="1" t="s">
        <v>127</v>
      </c>
      <c r="AU164" s="1" t="s">
        <v>127</v>
      </c>
      <c r="AV164" s="1" t="s">
        <v>127</v>
      </c>
      <c r="AW164" s="1" t="s">
        <v>127</v>
      </c>
      <c r="AX164" s="1" t="s">
        <v>127</v>
      </c>
      <c r="AY164" s="1" t="s">
        <v>127</v>
      </c>
      <c r="AZ164" s="1" t="s">
        <v>127</v>
      </c>
      <c r="BA164" s="1" t="s">
        <v>127</v>
      </c>
      <c r="BB164" s="1" t="s">
        <v>50</v>
      </c>
      <c r="BC164" s="1" t="s">
        <v>127</v>
      </c>
      <c r="BD164" s="1" t="s">
        <v>52</v>
      </c>
      <c r="BE164" s="1" t="s">
        <v>127</v>
      </c>
      <c r="BF164" s="1" t="s">
        <v>127</v>
      </c>
      <c r="BG164" s="1" t="s">
        <v>127</v>
      </c>
      <c r="BH164" s="1" t="s">
        <v>55</v>
      </c>
      <c r="BI164" s="1" t="s">
        <v>127</v>
      </c>
      <c r="BJ164" s="1" t="s">
        <v>57</v>
      </c>
      <c r="BK164" s="1" t="s">
        <v>58</v>
      </c>
      <c r="BL164" s="1" t="s">
        <v>127</v>
      </c>
      <c r="BM164" s="1" t="s">
        <v>127</v>
      </c>
      <c r="BN164" s="1" t="s">
        <v>127</v>
      </c>
      <c r="BO164" s="1" t="s">
        <v>127</v>
      </c>
      <c r="BP164" s="1" t="s">
        <v>127</v>
      </c>
      <c r="BQ164" s="1" t="s">
        <v>127</v>
      </c>
      <c r="BR164" s="1" t="s">
        <v>127</v>
      </c>
      <c r="BS164" s="1" t="s">
        <v>127</v>
      </c>
      <c r="BT164" s="1" t="s">
        <v>127</v>
      </c>
      <c r="BU164" s="1" t="s">
        <v>127</v>
      </c>
      <c r="BV164" s="1" t="s">
        <v>68</v>
      </c>
      <c r="BW164" s="1" t="s">
        <v>69</v>
      </c>
      <c r="BX164" s="1" t="s">
        <v>127</v>
      </c>
      <c r="BY164" s="1" t="s">
        <v>71</v>
      </c>
      <c r="BZ164" s="1" t="s">
        <v>127</v>
      </c>
      <c r="CA164" s="1" t="s">
        <v>73</v>
      </c>
      <c r="CB164" s="1" t="s">
        <v>74</v>
      </c>
      <c r="CC164" s="1" t="s">
        <v>127</v>
      </c>
      <c r="CD164" s="1" t="s">
        <v>76</v>
      </c>
      <c r="CE164" s="1" t="s">
        <v>127</v>
      </c>
      <c r="CF164" s="1" t="s">
        <v>127</v>
      </c>
      <c r="CG164" s="1" t="s">
        <v>127</v>
      </c>
      <c r="CH164" s="1" t="s">
        <v>79</v>
      </c>
      <c r="CI164" s="1" t="s">
        <v>127</v>
      </c>
      <c r="CJ164" s="1" t="s">
        <v>127</v>
      </c>
      <c r="CK164" s="1" t="s">
        <v>127</v>
      </c>
      <c r="CL164" s="1" t="s">
        <v>83</v>
      </c>
      <c r="CM164" s="1" t="s">
        <v>127</v>
      </c>
      <c r="CN164" s="1" t="s">
        <v>127</v>
      </c>
      <c r="CO164" s="1" t="s">
        <v>2433</v>
      </c>
      <c r="CP164" s="1" t="s">
        <v>2434</v>
      </c>
      <c r="CQ164" s="1" t="s">
        <v>87</v>
      </c>
      <c r="CR164" s="1" t="s">
        <v>127</v>
      </c>
      <c r="CS164" s="1" t="s">
        <v>127</v>
      </c>
      <c r="CT164" s="1" t="s">
        <v>127</v>
      </c>
      <c r="CU164" s="1" t="s">
        <v>127</v>
      </c>
      <c r="CV164" s="1" t="s">
        <v>127</v>
      </c>
      <c r="CW164" s="1" t="s">
        <v>127</v>
      </c>
      <c r="CX164" s="1" t="s">
        <v>127</v>
      </c>
      <c r="CY164" s="1" t="s">
        <v>127</v>
      </c>
      <c r="CZ164" s="1" t="s">
        <v>127</v>
      </c>
      <c r="DA164" s="1" t="s">
        <v>127</v>
      </c>
      <c r="DB164" s="1" t="s">
        <v>127</v>
      </c>
      <c r="DC164" s="1" t="s">
        <v>98</v>
      </c>
      <c r="DD164" s="1" t="s">
        <v>127</v>
      </c>
      <c r="DE164" s="1" t="s">
        <v>127</v>
      </c>
      <c r="DF164" s="1" t="s">
        <v>127</v>
      </c>
      <c r="DG164" s="1" t="s">
        <v>127</v>
      </c>
      <c r="DH164" s="1" t="s">
        <v>127</v>
      </c>
      <c r="DI164" s="1" t="s">
        <v>127</v>
      </c>
      <c r="DJ164" s="1" t="s">
        <v>127</v>
      </c>
      <c r="DK164" s="1" t="s">
        <v>127</v>
      </c>
      <c r="DL164" s="1" t="s">
        <v>106</v>
      </c>
      <c r="DM164" s="1" t="s">
        <v>127</v>
      </c>
      <c r="DN164" s="1" t="s">
        <v>127</v>
      </c>
      <c r="DO164" s="1" t="s">
        <v>108</v>
      </c>
      <c r="DP164" s="1" t="s">
        <v>109</v>
      </c>
      <c r="DQ164" s="1" t="s">
        <v>110</v>
      </c>
      <c r="DR164" s="1" t="s">
        <v>111</v>
      </c>
      <c r="DS164" s="1" t="s">
        <v>112</v>
      </c>
      <c r="DT164" s="1" t="s">
        <v>127</v>
      </c>
      <c r="DU164" s="1" t="s">
        <v>127</v>
      </c>
      <c r="DV164" s="1" t="s">
        <v>2435</v>
      </c>
      <c r="DW164" s="1" t="s">
        <v>127</v>
      </c>
      <c r="DX164" s="1" t="s">
        <v>127</v>
      </c>
      <c r="DY164" s="1" t="s">
        <v>2436</v>
      </c>
      <c r="DZ164" s="1" t="s">
        <v>2437</v>
      </c>
      <c r="EA164" s="1" t="s">
        <v>2438</v>
      </c>
      <c r="EB164" s="1" t="s">
        <v>2439</v>
      </c>
    </row>
    <row r="165" spans="1:132" x14ac:dyDescent="0.2">
      <c r="A165" s="1" t="s">
        <v>2440</v>
      </c>
      <c r="B165" s="1" t="s">
        <v>2441</v>
      </c>
      <c r="C165" s="1" t="s">
        <v>2442</v>
      </c>
      <c r="D165" s="1" t="s">
        <v>2443</v>
      </c>
      <c r="E165" s="2"/>
      <c r="F165" s="2"/>
      <c r="G165" s="1" t="s">
        <v>185</v>
      </c>
      <c r="H165" s="1" t="s">
        <v>186</v>
      </c>
      <c r="I165" s="1" t="s">
        <v>127</v>
      </c>
      <c r="J165" s="1" t="s">
        <v>187</v>
      </c>
      <c r="K165">
        <v>2014</v>
      </c>
      <c r="L165" s="1" t="s">
        <v>2444</v>
      </c>
      <c r="M165" s="1" t="s">
        <v>12</v>
      </c>
      <c r="N165" s="1" t="s">
        <v>127</v>
      </c>
      <c r="O165" s="1" t="s">
        <v>127</v>
      </c>
      <c r="P165" s="1" t="s">
        <v>127</v>
      </c>
      <c r="Q165" s="1" t="s">
        <v>127</v>
      </c>
      <c r="R165" s="1" t="s">
        <v>127</v>
      </c>
      <c r="S165" s="1" t="s">
        <v>127</v>
      </c>
      <c r="T165" s="1" t="s">
        <v>127</v>
      </c>
      <c r="U165" s="1" t="s">
        <v>127</v>
      </c>
      <c r="V165" s="1" t="s">
        <v>21</v>
      </c>
      <c r="W165" s="1" t="s">
        <v>127</v>
      </c>
      <c r="X165" s="1" t="s">
        <v>127</v>
      </c>
      <c r="Y165" s="1" t="s">
        <v>127</v>
      </c>
      <c r="Z165" s="1" t="s">
        <v>127</v>
      </c>
      <c r="AA165" s="1" t="s">
        <v>127</v>
      </c>
      <c r="AB165" s="1" t="s">
        <v>127</v>
      </c>
      <c r="AC165" s="1" t="s">
        <v>127</v>
      </c>
      <c r="AD165" s="1" t="s">
        <v>2445</v>
      </c>
      <c r="AE165" s="1" t="s">
        <v>393</v>
      </c>
      <c r="AF165" s="1" t="s">
        <v>127</v>
      </c>
      <c r="AG165" s="1" t="s">
        <v>2446</v>
      </c>
      <c r="AH165" s="1" t="s">
        <v>203</v>
      </c>
      <c r="AI165" s="1" t="s">
        <v>127</v>
      </c>
      <c r="AJ165">
        <v>29</v>
      </c>
      <c r="AK165" s="1" t="s">
        <v>1089</v>
      </c>
      <c r="AL165" s="1" t="s">
        <v>133</v>
      </c>
      <c r="AM165">
        <v>0</v>
      </c>
      <c r="AN165">
        <v>0</v>
      </c>
      <c r="AO165" s="1" t="s">
        <v>127</v>
      </c>
      <c r="AP165" s="1" t="s">
        <v>127</v>
      </c>
      <c r="AQ165" s="1" t="s">
        <v>39</v>
      </c>
      <c r="AR165">
        <v>0</v>
      </c>
      <c r="AS165">
        <v>0</v>
      </c>
      <c r="AT165" s="1" t="s">
        <v>127</v>
      </c>
      <c r="AU165" s="1" t="s">
        <v>127</v>
      </c>
      <c r="AV165" s="1" t="s">
        <v>127</v>
      </c>
      <c r="AW165" s="1" t="s">
        <v>127</v>
      </c>
      <c r="AX165" s="1" t="s">
        <v>127</v>
      </c>
      <c r="AY165" s="1" t="s">
        <v>127</v>
      </c>
      <c r="AZ165" s="1" t="s">
        <v>127</v>
      </c>
      <c r="BA165" s="1" t="s">
        <v>127</v>
      </c>
      <c r="BB165" s="1" t="s">
        <v>127</v>
      </c>
      <c r="BC165" s="1" t="s">
        <v>127</v>
      </c>
      <c r="BD165" s="1" t="s">
        <v>127</v>
      </c>
      <c r="BE165" s="1" t="s">
        <v>127</v>
      </c>
      <c r="BF165" s="1" t="s">
        <v>54</v>
      </c>
      <c r="BG165" s="1" t="s">
        <v>127</v>
      </c>
      <c r="BH165" s="1" t="s">
        <v>127</v>
      </c>
      <c r="BI165" s="1" t="s">
        <v>56</v>
      </c>
      <c r="BJ165" s="1" t="s">
        <v>127</v>
      </c>
      <c r="BK165" s="1" t="s">
        <v>58</v>
      </c>
      <c r="BL165" s="1" t="s">
        <v>127</v>
      </c>
      <c r="BM165" s="1" t="s">
        <v>127</v>
      </c>
      <c r="BN165" s="1" t="s">
        <v>127</v>
      </c>
      <c r="BO165" s="1" t="s">
        <v>127</v>
      </c>
      <c r="BP165" s="1" t="s">
        <v>127</v>
      </c>
      <c r="BQ165" s="1" t="s">
        <v>64</v>
      </c>
      <c r="BR165" s="1" t="s">
        <v>127</v>
      </c>
      <c r="BS165" s="1" t="s">
        <v>127</v>
      </c>
      <c r="BT165" s="1" t="s">
        <v>127</v>
      </c>
      <c r="BU165" s="1" t="s">
        <v>127</v>
      </c>
      <c r="BV165" s="1" t="s">
        <v>127</v>
      </c>
      <c r="BW165" s="1" t="s">
        <v>127</v>
      </c>
      <c r="BX165" s="1" t="s">
        <v>127</v>
      </c>
      <c r="BY165" s="1" t="s">
        <v>71</v>
      </c>
      <c r="BZ165" s="1" t="s">
        <v>127</v>
      </c>
      <c r="CA165" s="1" t="s">
        <v>127</v>
      </c>
      <c r="CB165" s="1" t="s">
        <v>127</v>
      </c>
      <c r="CC165" s="1" t="s">
        <v>127</v>
      </c>
      <c r="CD165" s="1" t="s">
        <v>127</v>
      </c>
      <c r="CE165" s="1" t="s">
        <v>127</v>
      </c>
      <c r="CF165" s="1" t="s">
        <v>127</v>
      </c>
      <c r="CG165" s="1" t="s">
        <v>78</v>
      </c>
      <c r="CH165" s="1" t="s">
        <v>127</v>
      </c>
      <c r="CI165" s="1" t="s">
        <v>127</v>
      </c>
      <c r="CJ165" s="1" t="s">
        <v>127</v>
      </c>
      <c r="CK165" s="1" t="s">
        <v>82</v>
      </c>
      <c r="CL165" s="1" t="s">
        <v>127</v>
      </c>
      <c r="CM165" s="1" t="s">
        <v>127</v>
      </c>
      <c r="CN165" s="1" t="s">
        <v>127</v>
      </c>
      <c r="CO165" s="1" t="s">
        <v>2447</v>
      </c>
      <c r="CP165" s="1" t="s">
        <v>2448</v>
      </c>
      <c r="CQ165" s="1" t="s">
        <v>127</v>
      </c>
      <c r="CR165" s="1" t="s">
        <v>88</v>
      </c>
      <c r="CS165" s="1" t="s">
        <v>127</v>
      </c>
      <c r="CT165" s="1" t="s">
        <v>90</v>
      </c>
      <c r="CU165" s="1" t="s">
        <v>127</v>
      </c>
      <c r="CV165" s="1" t="s">
        <v>92</v>
      </c>
      <c r="CW165" s="1" t="s">
        <v>127</v>
      </c>
      <c r="CX165" s="1" t="s">
        <v>127</v>
      </c>
      <c r="CY165" s="1" t="s">
        <v>127</v>
      </c>
      <c r="CZ165" s="1" t="s">
        <v>127</v>
      </c>
      <c r="DA165" s="1" t="s">
        <v>127</v>
      </c>
      <c r="DB165" s="1" t="s">
        <v>127</v>
      </c>
      <c r="DC165" s="1" t="s">
        <v>127</v>
      </c>
      <c r="DD165" s="1" t="s">
        <v>127</v>
      </c>
      <c r="DE165" s="1" t="s">
        <v>127</v>
      </c>
      <c r="DF165" s="1" t="s">
        <v>101</v>
      </c>
      <c r="DG165" s="1" t="s">
        <v>102</v>
      </c>
      <c r="DH165" s="1" t="s">
        <v>103</v>
      </c>
      <c r="DI165" s="1" t="s">
        <v>127</v>
      </c>
      <c r="DJ165" s="1" t="s">
        <v>127</v>
      </c>
      <c r="DK165" s="1" t="s">
        <v>127</v>
      </c>
      <c r="DL165" s="1" t="s">
        <v>127</v>
      </c>
      <c r="DM165" s="1" t="s">
        <v>127</v>
      </c>
      <c r="DN165" s="1" t="s">
        <v>127</v>
      </c>
      <c r="DO165" s="1" t="s">
        <v>127</v>
      </c>
      <c r="DP165" s="1" t="s">
        <v>127</v>
      </c>
      <c r="DQ165" s="1" t="s">
        <v>127</v>
      </c>
      <c r="DR165" s="1" t="s">
        <v>111</v>
      </c>
      <c r="DS165" s="1" t="s">
        <v>127</v>
      </c>
      <c r="DT165" s="1" t="s">
        <v>127</v>
      </c>
      <c r="DU165" s="1" t="s">
        <v>127</v>
      </c>
      <c r="DV165" s="1" t="s">
        <v>2449</v>
      </c>
      <c r="DW165" s="1" t="s">
        <v>2450</v>
      </c>
      <c r="DX165" s="1" t="s">
        <v>2451</v>
      </c>
      <c r="DY165" s="1" t="s">
        <v>2452</v>
      </c>
      <c r="DZ165" s="1" t="s">
        <v>2453</v>
      </c>
      <c r="EA165" s="1" t="s">
        <v>2454</v>
      </c>
      <c r="EB165" s="1" t="s">
        <v>2455</v>
      </c>
    </row>
    <row r="166" spans="1:132" x14ac:dyDescent="0.2">
      <c r="A166" s="1" t="s">
        <v>2456</v>
      </c>
      <c r="B166" s="1" t="s">
        <v>2457</v>
      </c>
      <c r="C166" s="1" t="s">
        <v>2458</v>
      </c>
      <c r="D166" s="1" t="s">
        <v>2459</v>
      </c>
      <c r="E166" s="2"/>
      <c r="F166" s="2"/>
      <c r="G166" s="1" t="s">
        <v>549</v>
      </c>
      <c r="H166" s="1" t="s">
        <v>550</v>
      </c>
      <c r="I166" s="1" t="s">
        <v>127</v>
      </c>
      <c r="J166" s="1" t="s">
        <v>150</v>
      </c>
      <c r="K166">
        <v>2015</v>
      </c>
      <c r="L166" s="1" t="s">
        <v>2460</v>
      </c>
      <c r="M166" s="1" t="s">
        <v>12</v>
      </c>
      <c r="N166" s="1" t="s">
        <v>13</v>
      </c>
      <c r="O166" s="1" t="s">
        <v>127</v>
      </c>
      <c r="P166" s="1" t="s">
        <v>127</v>
      </c>
      <c r="Q166" s="1" t="s">
        <v>127</v>
      </c>
      <c r="R166" s="1" t="s">
        <v>127</v>
      </c>
      <c r="S166" s="1" t="s">
        <v>127</v>
      </c>
      <c r="T166" s="1" t="s">
        <v>127</v>
      </c>
      <c r="U166" s="1" t="s">
        <v>127</v>
      </c>
      <c r="V166" s="1" t="s">
        <v>21</v>
      </c>
      <c r="W166" s="1" t="s">
        <v>22</v>
      </c>
      <c r="X166" s="1" t="s">
        <v>127</v>
      </c>
      <c r="Y166" s="1" t="s">
        <v>127</v>
      </c>
      <c r="Z166" s="1" t="s">
        <v>127</v>
      </c>
      <c r="AA166" s="1" t="s">
        <v>127</v>
      </c>
      <c r="AB166" s="1" t="s">
        <v>127</v>
      </c>
      <c r="AC166" s="1" t="s">
        <v>272</v>
      </c>
      <c r="AD166" s="1" t="s">
        <v>127</v>
      </c>
      <c r="AE166" s="1" t="s">
        <v>355</v>
      </c>
      <c r="AF166" s="1" t="s">
        <v>127</v>
      </c>
      <c r="AG166" s="1" t="s">
        <v>127</v>
      </c>
      <c r="AH166" s="1" t="s">
        <v>127</v>
      </c>
      <c r="AI166" s="1" t="s">
        <v>127</v>
      </c>
      <c r="AJ166"/>
      <c r="AK166" s="1" t="s">
        <v>127</v>
      </c>
      <c r="AL166" s="1" t="s">
        <v>127</v>
      </c>
      <c r="AM166">
        <v>1</v>
      </c>
      <c r="AN166">
        <v>4</v>
      </c>
      <c r="AO166" s="1" t="s">
        <v>127</v>
      </c>
      <c r="AP166" s="1" t="s">
        <v>127</v>
      </c>
      <c r="AQ166" s="1" t="s">
        <v>39</v>
      </c>
      <c r="AR166">
        <v>4</v>
      </c>
      <c r="AS166">
        <v>30</v>
      </c>
      <c r="AT166" s="1" t="s">
        <v>127</v>
      </c>
      <c r="AU166" s="1" t="s">
        <v>127</v>
      </c>
      <c r="AV166" s="1" t="s">
        <v>127</v>
      </c>
      <c r="AW166" s="1" t="s">
        <v>127</v>
      </c>
      <c r="AX166" s="1" t="s">
        <v>127</v>
      </c>
      <c r="AY166" s="1" t="s">
        <v>127</v>
      </c>
      <c r="AZ166" s="1" t="s">
        <v>127</v>
      </c>
      <c r="BA166" s="1" t="s">
        <v>127</v>
      </c>
      <c r="BB166" s="1" t="s">
        <v>127</v>
      </c>
      <c r="BC166" s="1" t="s">
        <v>127</v>
      </c>
      <c r="BD166" s="1" t="s">
        <v>52</v>
      </c>
      <c r="BE166" s="1" t="s">
        <v>127</v>
      </c>
      <c r="BF166" s="1" t="s">
        <v>127</v>
      </c>
      <c r="BG166" s="1" t="s">
        <v>127</v>
      </c>
      <c r="BH166" s="1" t="s">
        <v>127</v>
      </c>
      <c r="BI166" s="1" t="s">
        <v>127</v>
      </c>
      <c r="BJ166" s="1" t="s">
        <v>127</v>
      </c>
      <c r="BK166" s="1" t="s">
        <v>58</v>
      </c>
      <c r="BL166" s="1" t="s">
        <v>127</v>
      </c>
      <c r="BM166" s="1" t="s">
        <v>127</v>
      </c>
      <c r="BN166" s="1" t="s">
        <v>61</v>
      </c>
      <c r="BO166" s="1" t="s">
        <v>127</v>
      </c>
      <c r="BP166" s="1" t="s">
        <v>127</v>
      </c>
      <c r="BQ166" s="1" t="s">
        <v>64</v>
      </c>
      <c r="BR166" s="1" t="s">
        <v>127</v>
      </c>
      <c r="BS166" s="1" t="s">
        <v>127</v>
      </c>
      <c r="BT166" s="1" t="s">
        <v>67</v>
      </c>
      <c r="BU166" s="1" t="s">
        <v>127</v>
      </c>
      <c r="BV166" s="1" t="s">
        <v>127</v>
      </c>
      <c r="BW166" s="1" t="s">
        <v>69</v>
      </c>
      <c r="BX166" s="1" t="s">
        <v>127</v>
      </c>
      <c r="BY166" s="1" t="s">
        <v>71</v>
      </c>
      <c r="BZ166" s="1" t="s">
        <v>127</v>
      </c>
      <c r="CA166" s="1" t="s">
        <v>73</v>
      </c>
      <c r="CB166" s="1" t="s">
        <v>74</v>
      </c>
      <c r="CC166" s="1" t="s">
        <v>127</v>
      </c>
      <c r="CD166" s="1" t="s">
        <v>127</v>
      </c>
      <c r="CE166" s="1" t="s">
        <v>127</v>
      </c>
      <c r="CF166" s="1" t="s">
        <v>127</v>
      </c>
      <c r="CG166" s="1" t="s">
        <v>78</v>
      </c>
      <c r="CH166" s="1" t="s">
        <v>79</v>
      </c>
      <c r="CI166" s="1" t="s">
        <v>80</v>
      </c>
      <c r="CJ166" s="1" t="s">
        <v>127</v>
      </c>
      <c r="CK166" s="1" t="s">
        <v>82</v>
      </c>
      <c r="CL166" s="1" t="s">
        <v>127</v>
      </c>
      <c r="CM166" s="1" t="s">
        <v>127</v>
      </c>
      <c r="CN166" s="1" t="s">
        <v>127</v>
      </c>
      <c r="CO166" s="1" t="s">
        <v>2461</v>
      </c>
      <c r="CP166" s="1" t="s">
        <v>2462</v>
      </c>
      <c r="CQ166" s="1" t="s">
        <v>127</v>
      </c>
      <c r="CR166" s="1" t="s">
        <v>127</v>
      </c>
      <c r="CS166" s="1" t="s">
        <v>89</v>
      </c>
      <c r="CT166" s="1" t="s">
        <v>90</v>
      </c>
      <c r="CU166" s="1" t="s">
        <v>127</v>
      </c>
      <c r="CV166" s="1" t="s">
        <v>127</v>
      </c>
      <c r="CW166" s="1" t="s">
        <v>127</v>
      </c>
      <c r="CX166" s="1" t="s">
        <v>127</v>
      </c>
      <c r="CY166" s="1" t="s">
        <v>127</v>
      </c>
      <c r="CZ166" s="1" t="s">
        <v>96</v>
      </c>
      <c r="DA166" s="1" t="s">
        <v>127</v>
      </c>
      <c r="DB166" s="1" t="s">
        <v>127</v>
      </c>
      <c r="DC166" s="1" t="s">
        <v>98</v>
      </c>
      <c r="DD166" s="1" t="s">
        <v>127</v>
      </c>
      <c r="DE166" s="1" t="s">
        <v>127</v>
      </c>
      <c r="DF166" s="1" t="s">
        <v>101</v>
      </c>
      <c r="DG166" s="1" t="s">
        <v>102</v>
      </c>
      <c r="DH166" s="1" t="s">
        <v>103</v>
      </c>
      <c r="DI166" s="1" t="s">
        <v>127</v>
      </c>
      <c r="DJ166" s="1" t="s">
        <v>105</v>
      </c>
      <c r="DK166" s="1" t="s">
        <v>127</v>
      </c>
      <c r="DL166" s="1" t="s">
        <v>127</v>
      </c>
      <c r="DM166" s="1" t="s">
        <v>107</v>
      </c>
      <c r="DN166" s="1" t="s">
        <v>88</v>
      </c>
      <c r="DO166" s="1" t="s">
        <v>127</v>
      </c>
      <c r="DP166" s="1" t="s">
        <v>109</v>
      </c>
      <c r="DQ166" s="1" t="s">
        <v>127</v>
      </c>
      <c r="DR166" s="1" t="s">
        <v>127</v>
      </c>
      <c r="DS166" s="1" t="s">
        <v>112</v>
      </c>
      <c r="DT166" s="1" t="s">
        <v>127</v>
      </c>
      <c r="DU166" s="1" t="s">
        <v>127</v>
      </c>
      <c r="DV166" s="1" t="s">
        <v>2463</v>
      </c>
      <c r="DW166" s="1" t="s">
        <v>2464</v>
      </c>
      <c r="DX166" s="1" t="s">
        <v>2465</v>
      </c>
      <c r="DY166" s="1" t="s">
        <v>127</v>
      </c>
      <c r="DZ166" s="1" t="s">
        <v>2466</v>
      </c>
      <c r="EA166" s="1" t="s">
        <v>2467</v>
      </c>
      <c r="EB166" s="1" t="s">
        <v>2468</v>
      </c>
    </row>
    <row r="167" spans="1:132" x14ac:dyDescent="0.2">
      <c r="A167" s="1" t="s">
        <v>2469</v>
      </c>
      <c r="B167" s="1" t="s">
        <v>2470</v>
      </c>
      <c r="C167" s="1" t="s">
        <v>2471</v>
      </c>
      <c r="D167" s="1" t="s">
        <v>2472</v>
      </c>
      <c r="E167" s="2"/>
      <c r="F167" s="2"/>
      <c r="G167" s="1" t="s">
        <v>780</v>
      </c>
      <c r="H167" s="1" t="s">
        <v>781</v>
      </c>
      <c r="I167" s="1" t="s">
        <v>127</v>
      </c>
      <c r="J167" s="1" t="s">
        <v>128</v>
      </c>
      <c r="K167">
        <v>2013</v>
      </c>
      <c r="L167" s="1" t="s">
        <v>2473</v>
      </c>
      <c r="M167" s="1" t="s">
        <v>12</v>
      </c>
      <c r="N167" s="1" t="s">
        <v>13</v>
      </c>
      <c r="O167" s="1" t="s">
        <v>127</v>
      </c>
      <c r="P167" s="1" t="s">
        <v>15</v>
      </c>
      <c r="Q167" s="1" t="s">
        <v>127</v>
      </c>
      <c r="R167" s="1" t="s">
        <v>127</v>
      </c>
      <c r="S167" s="1" t="s">
        <v>18</v>
      </c>
      <c r="T167" s="1" t="s">
        <v>127</v>
      </c>
      <c r="U167" s="1" t="s">
        <v>127</v>
      </c>
      <c r="V167" s="1" t="s">
        <v>21</v>
      </c>
      <c r="W167" s="1" t="s">
        <v>22</v>
      </c>
      <c r="X167" s="1" t="s">
        <v>127</v>
      </c>
      <c r="Y167" s="1" t="s">
        <v>127</v>
      </c>
      <c r="Z167" s="1" t="s">
        <v>127</v>
      </c>
      <c r="AA167" s="1" t="s">
        <v>127</v>
      </c>
      <c r="AB167" s="1" t="s">
        <v>127</v>
      </c>
      <c r="AC167" s="1" t="s">
        <v>489</v>
      </c>
      <c r="AD167" s="1" t="s">
        <v>127</v>
      </c>
      <c r="AE167" s="1" t="s">
        <v>489</v>
      </c>
      <c r="AF167" s="1" t="s">
        <v>127</v>
      </c>
      <c r="AG167" s="1" t="s">
        <v>2474</v>
      </c>
      <c r="AH167" s="1" t="s">
        <v>131</v>
      </c>
      <c r="AI167" s="1" t="s">
        <v>127</v>
      </c>
      <c r="AJ167">
        <v>38</v>
      </c>
      <c r="AK167" s="1" t="s">
        <v>2475</v>
      </c>
      <c r="AL167" s="1" t="s">
        <v>172</v>
      </c>
      <c r="AM167">
        <v>8</v>
      </c>
      <c r="AN167">
        <v>0</v>
      </c>
      <c r="AO167" s="1" t="s">
        <v>37</v>
      </c>
      <c r="AP167" s="1" t="s">
        <v>127</v>
      </c>
      <c r="AQ167" s="1" t="s">
        <v>127</v>
      </c>
      <c r="AR167"/>
      <c r="AS167">
        <v>50</v>
      </c>
      <c r="AT167" s="1" t="s">
        <v>127</v>
      </c>
      <c r="AU167" s="1" t="s">
        <v>127</v>
      </c>
      <c r="AV167" s="1" t="s">
        <v>127</v>
      </c>
      <c r="AW167" s="1" t="s">
        <v>127</v>
      </c>
      <c r="AX167" s="1" t="s">
        <v>127</v>
      </c>
      <c r="AY167" s="1" t="s">
        <v>127</v>
      </c>
      <c r="AZ167" s="1" t="s">
        <v>127</v>
      </c>
      <c r="BA167" s="1" t="s">
        <v>49</v>
      </c>
      <c r="BB167" s="1" t="s">
        <v>127</v>
      </c>
      <c r="BC167" s="1" t="s">
        <v>127</v>
      </c>
      <c r="BD167" s="1" t="s">
        <v>127</v>
      </c>
      <c r="BE167" s="1" t="s">
        <v>127</v>
      </c>
      <c r="BF167" s="1" t="s">
        <v>127</v>
      </c>
      <c r="BG167" s="1" t="s">
        <v>127</v>
      </c>
      <c r="BH167" s="1" t="s">
        <v>55</v>
      </c>
      <c r="BI167" s="1" t="s">
        <v>56</v>
      </c>
      <c r="BJ167" s="1" t="s">
        <v>127</v>
      </c>
      <c r="BK167" s="1" t="s">
        <v>58</v>
      </c>
      <c r="BL167" s="1" t="s">
        <v>127</v>
      </c>
      <c r="BM167" s="1" t="s">
        <v>127</v>
      </c>
      <c r="BN167" s="1" t="s">
        <v>127</v>
      </c>
      <c r="BO167" s="1" t="s">
        <v>127</v>
      </c>
      <c r="BP167" s="1" t="s">
        <v>127</v>
      </c>
      <c r="BQ167" s="1" t="s">
        <v>127</v>
      </c>
      <c r="BR167" s="1" t="s">
        <v>127</v>
      </c>
      <c r="BS167" s="1" t="s">
        <v>127</v>
      </c>
      <c r="BT167" s="1" t="s">
        <v>127</v>
      </c>
      <c r="BU167" s="1" t="s">
        <v>127</v>
      </c>
      <c r="BV167" s="1" t="s">
        <v>127</v>
      </c>
      <c r="BW167" s="1" t="s">
        <v>69</v>
      </c>
      <c r="BX167" s="1" t="s">
        <v>127</v>
      </c>
      <c r="BY167" s="1" t="s">
        <v>71</v>
      </c>
      <c r="BZ167" s="1" t="s">
        <v>127</v>
      </c>
      <c r="CA167" s="1" t="s">
        <v>127</v>
      </c>
      <c r="CB167" s="1" t="s">
        <v>127</v>
      </c>
      <c r="CC167" s="1" t="s">
        <v>127</v>
      </c>
      <c r="CD167" s="1" t="s">
        <v>127</v>
      </c>
      <c r="CE167" s="1" t="s">
        <v>127</v>
      </c>
      <c r="CF167" s="1" t="s">
        <v>127</v>
      </c>
      <c r="CG167" s="1" t="s">
        <v>78</v>
      </c>
      <c r="CH167" s="1" t="s">
        <v>79</v>
      </c>
      <c r="CI167" s="1" t="s">
        <v>80</v>
      </c>
      <c r="CJ167" s="1" t="s">
        <v>81</v>
      </c>
      <c r="CK167" s="1" t="s">
        <v>127</v>
      </c>
      <c r="CL167" s="1" t="s">
        <v>127</v>
      </c>
      <c r="CM167" s="1" t="s">
        <v>84</v>
      </c>
      <c r="CN167" s="1" t="s">
        <v>127</v>
      </c>
      <c r="CO167" s="1" t="s">
        <v>2476</v>
      </c>
      <c r="CP167" s="1" t="s">
        <v>2477</v>
      </c>
      <c r="CQ167" s="1" t="s">
        <v>127</v>
      </c>
      <c r="CR167" s="1" t="s">
        <v>127</v>
      </c>
      <c r="CS167" s="1" t="s">
        <v>89</v>
      </c>
      <c r="CT167" s="1" t="s">
        <v>90</v>
      </c>
      <c r="CU167" s="1" t="s">
        <v>127</v>
      </c>
      <c r="CV167" s="1" t="s">
        <v>127</v>
      </c>
      <c r="CW167" s="1" t="s">
        <v>127</v>
      </c>
      <c r="CX167" s="1" t="s">
        <v>127</v>
      </c>
      <c r="CY167" s="1" t="s">
        <v>127</v>
      </c>
      <c r="CZ167" s="1" t="s">
        <v>127</v>
      </c>
      <c r="DA167" s="1" t="s">
        <v>127</v>
      </c>
      <c r="DB167" s="1" t="s">
        <v>127</v>
      </c>
      <c r="DC167" s="1" t="s">
        <v>127</v>
      </c>
      <c r="DD167" s="1" t="s">
        <v>99</v>
      </c>
      <c r="DE167" s="1" t="s">
        <v>127</v>
      </c>
      <c r="DF167" s="1" t="s">
        <v>127</v>
      </c>
      <c r="DG167" s="1" t="s">
        <v>102</v>
      </c>
      <c r="DH167" s="1" t="s">
        <v>127</v>
      </c>
      <c r="DI167" s="1" t="s">
        <v>127</v>
      </c>
      <c r="DJ167" s="1" t="s">
        <v>105</v>
      </c>
      <c r="DK167" s="1" t="s">
        <v>127</v>
      </c>
      <c r="DL167" s="1" t="s">
        <v>127</v>
      </c>
      <c r="DM167" s="1" t="s">
        <v>127</v>
      </c>
      <c r="DN167" s="1" t="s">
        <v>127</v>
      </c>
      <c r="DO167" s="1" t="s">
        <v>108</v>
      </c>
      <c r="DP167" s="1" t="s">
        <v>109</v>
      </c>
      <c r="DQ167" s="1" t="s">
        <v>127</v>
      </c>
      <c r="DR167" s="1" t="s">
        <v>111</v>
      </c>
      <c r="DS167" s="1" t="s">
        <v>112</v>
      </c>
      <c r="DT167" s="1" t="s">
        <v>127</v>
      </c>
      <c r="DU167" s="1" t="s">
        <v>127</v>
      </c>
      <c r="DV167" s="1" t="s">
        <v>2478</v>
      </c>
      <c r="DW167" s="1" t="s">
        <v>2479</v>
      </c>
      <c r="DX167" s="1" t="s">
        <v>2480</v>
      </c>
      <c r="DY167" s="1" t="s">
        <v>2481</v>
      </c>
      <c r="DZ167" s="1" t="s">
        <v>2482</v>
      </c>
      <c r="EA167" s="1" t="s">
        <v>2483</v>
      </c>
      <c r="EB167" s="1" t="s">
        <v>2484</v>
      </c>
    </row>
    <row r="168" spans="1:132" x14ac:dyDescent="0.2">
      <c r="A168" s="1" t="s">
        <v>2485</v>
      </c>
      <c r="B168" s="1" t="s">
        <v>2486</v>
      </c>
      <c r="C168" s="1" t="s">
        <v>2487</v>
      </c>
      <c r="D168" s="1" t="s">
        <v>2488</v>
      </c>
      <c r="E168" s="2"/>
      <c r="F168" s="2"/>
      <c r="G168" s="1" t="s">
        <v>185</v>
      </c>
      <c r="H168" s="1" t="s">
        <v>186</v>
      </c>
      <c r="I168" s="1" t="s">
        <v>2489</v>
      </c>
      <c r="J168" s="1" t="s">
        <v>128</v>
      </c>
      <c r="K168">
        <v>2000</v>
      </c>
      <c r="L168" s="1" t="s">
        <v>2490</v>
      </c>
      <c r="M168" s="1" t="s">
        <v>127</v>
      </c>
      <c r="N168" s="1" t="s">
        <v>127</v>
      </c>
      <c r="O168" s="1" t="s">
        <v>127</v>
      </c>
      <c r="P168" s="1" t="s">
        <v>127</v>
      </c>
      <c r="Q168" s="1" t="s">
        <v>127</v>
      </c>
      <c r="R168" s="1" t="s">
        <v>127</v>
      </c>
      <c r="S168" s="1" t="s">
        <v>18</v>
      </c>
      <c r="T168" s="1" t="s">
        <v>127</v>
      </c>
      <c r="U168" s="1" t="s">
        <v>127</v>
      </c>
      <c r="V168" s="1" t="s">
        <v>127</v>
      </c>
      <c r="W168" s="1" t="s">
        <v>127</v>
      </c>
      <c r="X168" s="1" t="s">
        <v>23</v>
      </c>
      <c r="Y168" s="1" t="s">
        <v>127</v>
      </c>
      <c r="Z168" s="1" t="s">
        <v>127</v>
      </c>
      <c r="AA168" s="1" t="s">
        <v>127</v>
      </c>
      <c r="AB168" s="1" t="s">
        <v>127</v>
      </c>
      <c r="AC168" s="1" t="s">
        <v>797</v>
      </c>
      <c r="AD168" s="1" t="s">
        <v>127</v>
      </c>
      <c r="AE168" s="1" t="s">
        <v>797</v>
      </c>
      <c r="AF168" s="1" t="s">
        <v>127</v>
      </c>
      <c r="AG168" s="1" t="s">
        <v>2486</v>
      </c>
      <c r="AH168" s="1" t="s">
        <v>203</v>
      </c>
      <c r="AI168" s="1" t="s">
        <v>127</v>
      </c>
      <c r="AJ168">
        <v>50</v>
      </c>
      <c r="AK168" s="1" t="s">
        <v>2491</v>
      </c>
      <c r="AL168" s="1" t="s">
        <v>172</v>
      </c>
      <c r="AM168">
        <v>2</v>
      </c>
      <c r="AN168">
        <v>6</v>
      </c>
      <c r="AO168" s="1" t="s">
        <v>37</v>
      </c>
      <c r="AP168" s="1" t="s">
        <v>127</v>
      </c>
      <c r="AQ168" s="1" t="s">
        <v>39</v>
      </c>
      <c r="AR168">
        <v>3</v>
      </c>
      <c r="AS168">
        <v>1</v>
      </c>
      <c r="AT168" s="1" t="s">
        <v>127</v>
      </c>
      <c r="AU168" s="1" t="s">
        <v>127</v>
      </c>
      <c r="AV168" s="1" t="s">
        <v>44</v>
      </c>
      <c r="AW168" s="1" t="s">
        <v>127</v>
      </c>
      <c r="AX168" s="1" t="s">
        <v>127</v>
      </c>
      <c r="AY168" s="1" t="s">
        <v>127</v>
      </c>
      <c r="AZ168" s="1" t="s">
        <v>127</v>
      </c>
      <c r="BA168" s="1" t="s">
        <v>127</v>
      </c>
      <c r="BB168" s="1" t="s">
        <v>127</v>
      </c>
      <c r="BC168" s="1" t="s">
        <v>127</v>
      </c>
      <c r="BD168" s="1" t="s">
        <v>127</v>
      </c>
      <c r="BE168" s="1" t="s">
        <v>127</v>
      </c>
      <c r="BF168" s="1" t="s">
        <v>127</v>
      </c>
      <c r="BG168" s="1" t="s">
        <v>127</v>
      </c>
      <c r="BH168" s="1" t="s">
        <v>55</v>
      </c>
      <c r="BI168" s="1" t="s">
        <v>127</v>
      </c>
      <c r="BJ168" s="1" t="s">
        <v>57</v>
      </c>
      <c r="BK168" s="1" t="s">
        <v>58</v>
      </c>
      <c r="BL168" s="1" t="s">
        <v>127</v>
      </c>
      <c r="BM168" s="1" t="s">
        <v>127</v>
      </c>
      <c r="BN168" s="1" t="s">
        <v>61</v>
      </c>
      <c r="BO168" s="1" t="s">
        <v>127</v>
      </c>
      <c r="BP168" s="1" t="s">
        <v>127</v>
      </c>
      <c r="BQ168" s="1" t="s">
        <v>64</v>
      </c>
      <c r="BR168" s="1" t="s">
        <v>127</v>
      </c>
      <c r="BS168" s="1" t="s">
        <v>127</v>
      </c>
      <c r="BT168" s="1" t="s">
        <v>127</v>
      </c>
      <c r="BU168" s="1" t="s">
        <v>127</v>
      </c>
      <c r="BV168" s="1" t="s">
        <v>127</v>
      </c>
      <c r="BW168" s="1" t="s">
        <v>127</v>
      </c>
      <c r="BX168" s="1" t="s">
        <v>127</v>
      </c>
      <c r="BY168" s="1" t="s">
        <v>71</v>
      </c>
      <c r="BZ168" s="1" t="s">
        <v>127</v>
      </c>
      <c r="CA168" s="1" t="s">
        <v>73</v>
      </c>
      <c r="CB168" s="1" t="s">
        <v>74</v>
      </c>
      <c r="CC168" s="1" t="s">
        <v>127</v>
      </c>
      <c r="CD168" s="1" t="s">
        <v>127</v>
      </c>
      <c r="CE168" s="1" t="s">
        <v>127</v>
      </c>
      <c r="CF168" s="1" t="s">
        <v>127</v>
      </c>
      <c r="CG168" s="1" t="s">
        <v>78</v>
      </c>
      <c r="CH168" s="1" t="s">
        <v>79</v>
      </c>
      <c r="CI168" s="1" t="s">
        <v>127</v>
      </c>
      <c r="CJ168" s="1" t="s">
        <v>127</v>
      </c>
      <c r="CK168" s="1" t="s">
        <v>127</v>
      </c>
      <c r="CL168" s="1" t="s">
        <v>83</v>
      </c>
      <c r="CM168" s="1" t="s">
        <v>127</v>
      </c>
      <c r="CN168" s="1" t="s">
        <v>127</v>
      </c>
      <c r="CO168" s="1" t="s">
        <v>2492</v>
      </c>
      <c r="CP168" s="1" t="s">
        <v>2493</v>
      </c>
      <c r="CQ168" s="1" t="s">
        <v>127</v>
      </c>
      <c r="CR168" s="1" t="s">
        <v>88</v>
      </c>
      <c r="CS168" s="1" t="s">
        <v>89</v>
      </c>
      <c r="CT168" s="1" t="s">
        <v>90</v>
      </c>
      <c r="CU168" s="1" t="s">
        <v>127</v>
      </c>
      <c r="CV168" s="1" t="s">
        <v>127</v>
      </c>
      <c r="CW168" s="1" t="s">
        <v>127</v>
      </c>
      <c r="CX168" s="1" t="s">
        <v>127</v>
      </c>
      <c r="CY168" s="1" t="s">
        <v>127</v>
      </c>
      <c r="CZ168" s="1" t="s">
        <v>127</v>
      </c>
      <c r="DA168" s="1" t="s">
        <v>127</v>
      </c>
      <c r="DB168" s="1" t="s">
        <v>127</v>
      </c>
      <c r="DC168" s="1" t="s">
        <v>98</v>
      </c>
      <c r="DD168" s="1" t="s">
        <v>99</v>
      </c>
      <c r="DE168" s="1" t="s">
        <v>100</v>
      </c>
      <c r="DF168" s="1" t="s">
        <v>101</v>
      </c>
      <c r="DG168" s="1" t="s">
        <v>102</v>
      </c>
      <c r="DH168" s="1" t="s">
        <v>103</v>
      </c>
      <c r="DI168" s="1" t="s">
        <v>104</v>
      </c>
      <c r="DJ168" s="1" t="s">
        <v>105</v>
      </c>
      <c r="DK168" s="1" t="s">
        <v>127</v>
      </c>
      <c r="DL168" s="1" t="s">
        <v>127</v>
      </c>
      <c r="DM168" s="1" t="s">
        <v>127</v>
      </c>
      <c r="DN168" s="1" t="s">
        <v>127</v>
      </c>
      <c r="DO168" s="1" t="s">
        <v>108</v>
      </c>
      <c r="DP168" s="1" t="s">
        <v>109</v>
      </c>
      <c r="DQ168" s="1" t="s">
        <v>127</v>
      </c>
      <c r="DR168" s="1" t="s">
        <v>111</v>
      </c>
      <c r="DS168" s="1" t="s">
        <v>127</v>
      </c>
      <c r="DT168" s="1" t="s">
        <v>127</v>
      </c>
      <c r="DU168" s="1" t="s">
        <v>127</v>
      </c>
      <c r="DV168" s="1" t="s">
        <v>2494</v>
      </c>
      <c r="DW168" s="1" t="s">
        <v>2495</v>
      </c>
      <c r="DX168" s="1" t="s">
        <v>2496</v>
      </c>
      <c r="DY168" s="1" t="s">
        <v>2497</v>
      </c>
      <c r="DZ168" s="1" t="s">
        <v>2498</v>
      </c>
      <c r="EA168" s="1" t="s">
        <v>2499</v>
      </c>
      <c r="EB168" s="1" t="s">
        <v>2500</v>
      </c>
    </row>
    <row r="169" spans="1:132" x14ac:dyDescent="0.2">
      <c r="A169" s="1" t="s">
        <v>2501</v>
      </c>
      <c r="B169" s="1" t="s">
        <v>2502</v>
      </c>
      <c r="C169" s="1" t="s">
        <v>2503</v>
      </c>
      <c r="D169" s="1" t="s">
        <v>2504</v>
      </c>
      <c r="E169" s="2"/>
      <c r="F169" s="2"/>
      <c r="G169" s="1" t="s">
        <v>585</v>
      </c>
      <c r="H169" s="1" t="s">
        <v>2505</v>
      </c>
      <c r="I169" s="1" t="s">
        <v>2506</v>
      </c>
      <c r="J169" s="1" t="s">
        <v>150</v>
      </c>
      <c r="K169">
        <v>2010</v>
      </c>
      <c r="L169" s="1" t="s">
        <v>2507</v>
      </c>
      <c r="M169" s="1" t="s">
        <v>12</v>
      </c>
      <c r="N169" s="1" t="s">
        <v>127</v>
      </c>
      <c r="O169" s="1" t="s">
        <v>127</v>
      </c>
      <c r="P169" s="1" t="s">
        <v>127</v>
      </c>
      <c r="Q169" s="1" t="s">
        <v>127</v>
      </c>
      <c r="R169" s="1" t="s">
        <v>17</v>
      </c>
      <c r="S169" s="1" t="s">
        <v>18</v>
      </c>
      <c r="T169" s="1" t="s">
        <v>19</v>
      </c>
      <c r="U169" s="1" t="s">
        <v>127</v>
      </c>
      <c r="V169" s="1" t="s">
        <v>21</v>
      </c>
      <c r="W169" s="1" t="s">
        <v>22</v>
      </c>
      <c r="X169" s="1" t="s">
        <v>23</v>
      </c>
      <c r="Y169" s="1" t="s">
        <v>127</v>
      </c>
      <c r="Z169" s="1" t="s">
        <v>127</v>
      </c>
      <c r="AA169" s="1" t="s">
        <v>127</v>
      </c>
      <c r="AB169" s="1" t="s">
        <v>127</v>
      </c>
      <c r="AC169" s="1" t="s">
        <v>169</v>
      </c>
      <c r="AD169" s="1" t="s">
        <v>127</v>
      </c>
      <c r="AE169" s="1" t="s">
        <v>127</v>
      </c>
      <c r="AF169" s="1" t="s">
        <v>127</v>
      </c>
      <c r="AG169" s="1" t="s">
        <v>127</v>
      </c>
      <c r="AH169" s="1" t="s">
        <v>127</v>
      </c>
      <c r="AI169" s="1" t="s">
        <v>127</v>
      </c>
      <c r="AJ169"/>
      <c r="AK169" s="1" t="s">
        <v>127</v>
      </c>
      <c r="AL169" s="1" t="s">
        <v>127</v>
      </c>
      <c r="AM169"/>
      <c r="AN169"/>
      <c r="AO169" s="1" t="s">
        <v>127</v>
      </c>
      <c r="AP169" s="1" t="s">
        <v>127</v>
      </c>
      <c r="AQ169" s="1" t="s">
        <v>39</v>
      </c>
      <c r="AR169"/>
      <c r="AS169"/>
      <c r="AT169" s="1" t="s">
        <v>127</v>
      </c>
      <c r="AU169" s="1" t="s">
        <v>127</v>
      </c>
      <c r="AV169" s="1" t="s">
        <v>127</v>
      </c>
      <c r="AW169" s="1" t="s">
        <v>127</v>
      </c>
      <c r="AX169" s="1" t="s">
        <v>127</v>
      </c>
      <c r="AY169" s="1" t="s">
        <v>127</v>
      </c>
      <c r="AZ169" s="1" t="s">
        <v>127</v>
      </c>
      <c r="BA169" s="1" t="s">
        <v>127</v>
      </c>
      <c r="BB169" s="1" t="s">
        <v>127</v>
      </c>
      <c r="BC169" s="1" t="s">
        <v>127</v>
      </c>
      <c r="BD169" s="1" t="s">
        <v>127</v>
      </c>
      <c r="BE169" s="1" t="s">
        <v>127</v>
      </c>
      <c r="BF169" s="1" t="s">
        <v>127</v>
      </c>
      <c r="BG169" s="1" t="s">
        <v>127</v>
      </c>
      <c r="BH169" s="1" t="s">
        <v>127</v>
      </c>
      <c r="BI169" s="1" t="s">
        <v>127</v>
      </c>
      <c r="BJ169" s="1" t="s">
        <v>127</v>
      </c>
      <c r="BK169" s="1" t="s">
        <v>58</v>
      </c>
      <c r="BL169" s="1" t="s">
        <v>127</v>
      </c>
      <c r="BM169" s="1" t="s">
        <v>60</v>
      </c>
      <c r="BN169" s="1" t="s">
        <v>127</v>
      </c>
      <c r="BO169" s="1" t="s">
        <v>127</v>
      </c>
      <c r="BP169" s="1" t="s">
        <v>127</v>
      </c>
      <c r="BQ169" s="1" t="s">
        <v>127</v>
      </c>
      <c r="BR169" s="1" t="s">
        <v>127</v>
      </c>
      <c r="BS169" s="1" t="s">
        <v>127</v>
      </c>
      <c r="BT169" s="1" t="s">
        <v>127</v>
      </c>
      <c r="BU169" s="1" t="s">
        <v>127</v>
      </c>
      <c r="BV169" s="1" t="s">
        <v>127</v>
      </c>
      <c r="BW169" s="1" t="s">
        <v>69</v>
      </c>
      <c r="BX169" s="1" t="s">
        <v>127</v>
      </c>
      <c r="BY169" s="1" t="s">
        <v>127</v>
      </c>
      <c r="BZ169" s="1" t="s">
        <v>72</v>
      </c>
      <c r="CA169" s="1" t="s">
        <v>127</v>
      </c>
      <c r="CB169" s="1" t="s">
        <v>127</v>
      </c>
      <c r="CC169" s="1" t="s">
        <v>127</v>
      </c>
      <c r="CD169" s="1" t="s">
        <v>127</v>
      </c>
      <c r="CE169" s="1" t="s">
        <v>127</v>
      </c>
      <c r="CF169" s="1" t="s">
        <v>127</v>
      </c>
      <c r="CG169" s="1" t="s">
        <v>78</v>
      </c>
      <c r="CH169" s="1" t="s">
        <v>79</v>
      </c>
      <c r="CI169" s="1" t="s">
        <v>127</v>
      </c>
      <c r="CJ169" s="1" t="s">
        <v>127</v>
      </c>
      <c r="CK169" s="1" t="s">
        <v>82</v>
      </c>
      <c r="CL169" s="1" t="s">
        <v>127</v>
      </c>
      <c r="CM169" s="1" t="s">
        <v>84</v>
      </c>
      <c r="CN169" s="1" t="s">
        <v>127</v>
      </c>
      <c r="CO169" s="1" t="s">
        <v>2508</v>
      </c>
      <c r="CP169" s="1" t="s">
        <v>127</v>
      </c>
      <c r="CQ169" s="1" t="s">
        <v>127</v>
      </c>
      <c r="CR169" s="1" t="s">
        <v>127</v>
      </c>
      <c r="CS169" s="1" t="s">
        <v>127</v>
      </c>
      <c r="CT169" s="1" t="s">
        <v>127</v>
      </c>
      <c r="CU169" s="1" t="s">
        <v>127</v>
      </c>
      <c r="CV169" s="1" t="s">
        <v>127</v>
      </c>
      <c r="CW169" s="1" t="s">
        <v>127</v>
      </c>
      <c r="CX169" s="1" t="s">
        <v>127</v>
      </c>
      <c r="CY169" s="1" t="s">
        <v>127</v>
      </c>
      <c r="CZ169" s="1" t="s">
        <v>127</v>
      </c>
      <c r="DA169" s="1" t="s">
        <v>127</v>
      </c>
      <c r="DB169" s="1" t="s">
        <v>127</v>
      </c>
      <c r="DC169" s="1" t="s">
        <v>127</v>
      </c>
      <c r="DD169" s="1" t="s">
        <v>127</v>
      </c>
      <c r="DE169" s="1" t="s">
        <v>127</v>
      </c>
      <c r="DF169" s="1" t="s">
        <v>127</v>
      </c>
      <c r="DG169" s="1" t="s">
        <v>127</v>
      </c>
      <c r="DH169" s="1" t="s">
        <v>127</v>
      </c>
      <c r="DI169" s="1" t="s">
        <v>127</v>
      </c>
      <c r="DJ169" s="1" t="s">
        <v>127</v>
      </c>
      <c r="DK169" s="1" t="s">
        <v>127</v>
      </c>
      <c r="DL169" s="1" t="s">
        <v>127</v>
      </c>
      <c r="DM169" s="1" t="s">
        <v>127</v>
      </c>
      <c r="DN169" s="1" t="s">
        <v>127</v>
      </c>
      <c r="DO169" s="1" t="s">
        <v>127</v>
      </c>
      <c r="DP169" s="1" t="s">
        <v>127</v>
      </c>
      <c r="DQ169" s="1" t="s">
        <v>127</v>
      </c>
      <c r="DR169" s="1" t="s">
        <v>127</v>
      </c>
      <c r="DS169" s="1" t="s">
        <v>127</v>
      </c>
      <c r="DT169" s="1" t="s">
        <v>127</v>
      </c>
      <c r="DU169" s="1" t="s">
        <v>127</v>
      </c>
      <c r="DV169" s="1" t="s">
        <v>127</v>
      </c>
      <c r="DW169" s="1" t="s">
        <v>127</v>
      </c>
      <c r="DX169" s="1" t="s">
        <v>2226</v>
      </c>
      <c r="DY169" s="1" t="s">
        <v>127</v>
      </c>
      <c r="DZ169" s="1" t="s">
        <v>2509</v>
      </c>
      <c r="EA169" s="1" t="s">
        <v>2510</v>
      </c>
      <c r="EB169" s="1" t="s">
        <v>2511</v>
      </c>
    </row>
    <row r="170" spans="1:132" x14ac:dyDescent="0.2">
      <c r="A170" s="1" t="s">
        <v>2512</v>
      </c>
      <c r="B170" s="1" t="s">
        <v>2513</v>
      </c>
      <c r="C170" s="1" t="s">
        <v>2514</v>
      </c>
      <c r="D170" s="1" t="s">
        <v>2515</v>
      </c>
      <c r="E170" s="2"/>
      <c r="F170" s="2"/>
      <c r="G170" s="1" t="s">
        <v>185</v>
      </c>
      <c r="H170" s="1" t="s">
        <v>186</v>
      </c>
      <c r="I170" s="1" t="s">
        <v>127</v>
      </c>
      <c r="J170" s="1" t="s">
        <v>150</v>
      </c>
      <c r="K170">
        <v>2002</v>
      </c>
      <c r="L170" s="1" t="s">
        <v>2516</v>
      </c>
      <c r="M170" s="1" t="s">
        <v>127</v>
      </c>
      <c r="N170" s="1" t="s">
        <v>13</v>
      </c>
      <c r="O170" s="1" t="s">
        <v>127</v>
      </c>
      <c r="P170" s="1" t="s">
        <v>127</v>
      </c>
      <c r="Q170" s="1" t="s">
        <v>127</v>
      </c>
      <c r="R170" s="1" t="s">
        <v>127</v>
      </c>
      <c r="S170" s="1" t="s">
        <v>127</v>
      </c>
      <c r="T170" s="1" t="s">
        <v>127</v>
      </c>
      <c r="U170" s="1" t="s">
        <v>127</v>
      </c>
      <c r="V170" s="1" t="s">
        <v>127</v>
      </c>
      <c r="W170" s="1" t="s">
        <v>127</v>
      </c>
      <c r="X170" s="1" t="s">
        <v>127</v>
      </c>
      <c r="Y170" s="1" t="s">
        <v>127</v>
      </c>
      <c r="Z170" s="1" t="s">
        <v>127</v>
      </c>
      <c r="AA170" s="1" t="s">
        <v>26</v>
      </c>
      <c r="AB170" s="1" t="s">
        <v>127</v>
      </c>
      <c r="AC170" s="1" t="s">
        <v>256</v>
      </c>
      <c r="AD170" s="1" t="s">
        <v>127</v>
      </c>
      <c r="AE170" s="1" t="s">
        <v>188</v>
      </c>
      <c r="AF170" s="1" t="s">
        <v>127</v>
      </c>
      <c r="AG170" s="1" t="s">
        <v>2513</v>
      </c>
      <c r="AH170" s="1" t="s">
        <v>131</v>
      </c>
      <c r="AI170" s="1" t="s">
        <v>127</v>
      </c>
      <c r="AJ170">
        <v>42</v>
      </c>
      <c r="AK170" s="1" t="s">
        <v>2517</v>
      </c>
      <c r="AL170" s="1" t="s">
        <v>172</v>
      </c>
      <c r="AM170">
        <v>2</v>
      </c>
      <c r="AN170">
        <v>40</v>
      </c>
      <c r="AO170" s="1" t="s">
        <v>37</v>
      </c>
      <c r="AP170" s="1" t="s">
        <v>38</v>
      </c>
      <c r="AQ170" s="1" t="s">
        <v>127</v>
      </c>
      <c r="AR170">
        <v>60</v>
      </c>
      <c r="AS170">
        <v>0</v>
      </c>
      <c r="AT170" s="1" t="s">
        <v>127</v>
      </c>
      <c r="AU170" s="1" t="s">
        <v>127</v>
      </c>
      <c r="AV170" s="1" t="s">
        <v>127</v>
      </c>
      <c r="AW170" s="1" t="s">
        <v>127</v>
      </c>
      <c r="AX170" s="1" t="s">
        <v>127</v>
      </c>
      <c r="AY170" s="1" t="s">
        <v>127</v>
      </c>
      <c r="AZ170" s="1" t="s">
        <v>127</v>
      </c>
      <c r="BA170" s="1" t="s">
        <v>127</v>
      </c>
      <c r="BB170" s="1" t="s">
        <v>50</v>
      </c>
      <c r="BC170" s="1" t="s">
        <v>51</v>
      </c>
      <c r="BD170" s="1" t="s">
        <v>127</v>
      </c>
      <c r="BE170" s="1" t="s">
        <v>53</v>
      </c>
      <c r="BF170" s="1" t="s">
        <v>127</v>
      </c>
      <c r="BG170" s="1" t="s">
        <v>127</v>
      </c>
      <c r="BH170" s="1" t="s">
        <v>127</v>
      </c>
      <c r="BI170" s="1" t="s">
        <v>127</v>
      </c>
      <c r="BJ170" s="1" t="s">
        <v>57</v>
      </c>
      <c r="BK170" s="1" t="s">
        <v>58</v>
      </c>
      <c r="BL170" s="1" t="s">
        <v>127</v>
      </c>
      <c r="BM170" s="1" t="s">
        <v>127</v>
      </c>
      <c r="BN170" s="1" t="s">
        <v>127</v>
      </c>
      <c r="BO170" s="1" t="s">
        <v>127</v>
      </c>
      <c r="BP170" s="1" t="s">
        <v>127</v>
      </c>
      <c r="BQ170" s="1" t="s">
        <v>64</v>
      </c>
      <c r="BR170" s="1" t="s">
        <v>127</v>
      </c>
      <c r="BS170" s="1" t="s">
        <v>66</v>
      </c>
      <c r="BT170" s="1" t="s">
        <v>67</v>
      </c>
      <c r="BU170" s="1" t="s">
        <v>2518</v>
      </c>
      <c r="BV170" s="1" t="s">
        <v>127</v>
      </c>
      <c r="BW170" s="1" t="s">
        <v>69</v>
      </c>
      <c r="BX170" s="1" t="s">
        <v>127</v>
      </c>
      <c r="BY170" s="1" t="s">
        <v>71</v>
      </c>
      <c r="BZ170" s="1" t="s">
        <v>127</v>
      </c>
      <c r="CA170" s="1" t="s">
        <v>127</v>
      </c>
      <c r="CB170" s="1" t="s">
        <v>74</v>
      </c>
      <c r="CC170" s="1" t="s">
        <v>127</v>
      </c>
      <c r="CD170" s="1" t="s">
        <v>127</v>
      </c>
      <c r="CE170" s="1" t="s">
        <v>127</v>
      </c>
      <c r="CF170" s="1" t="s">
        <v>127</v>
      </c>
      <c r="CG170" s="1" t="s">
        <v>78</v>
      </c>
      <c r="CH170" s="1" t="s">
        <v>127</v>
      </c>
      <c r="CI170" s="1" t="s">
        <v>127</v>
      </c>
      <c r="CJ170" s="1" t="s">
        <v>127</v>
      </c>
      <c r="CK170" s="1" t="s">
        <v>82</v>
      </c>
      <c r="CL170" s="1" t="s">
        <v>127</v>
      </c>
      <c r="CM170" s="1" t="s">
        <v>127</v>
      </c>
      <c r="CN170" s="1" t="s">
        <v>127</v>
      </c>
      <c r="CO170" s="1" t="s">
        <v>2519</v>
      </c>
      <c r="CP170" s="1" t="s">
        <v>2520</v>
      </c>
      <c r="CQ170" s="1" t="s">
        <v>87</v>
      </c>
      <c r="CR170" s="1" t="s">
        <v>127</v>
      </c>
      <c r="CS170" s="1" t="s">
        <v>89</v>
      </c>
      <c r="CT170" s="1" t="s">
        <v>127</v>
      </c>
      <c r="CU170" s="1" t="s">
        <v>127</v>
      </c>
      <c r="CV170" s="1" t="s">
        <v>127</v>
      </c>
      <c r="CW170" s="1" t="s">
        <v>127</v>
      </c>
      <c r="CX170" s="1" t="s">
        <v>127</v>
      </c>
      <c r="CY170" s="1" t="s">
        <v>127</v>
      </c>
      <c r="CZ170" s="1" t="s">
        <v>127</v>
      </c>
      <c r="DA170" s="1" t="s">
        <v>127</v>
      </c>
      <c r="DB170" s="1" t="s">
        <v>2521</v>
      </c>
      <c r="DC170" s="1" t="s">
        <v>127</v>
      </c>
      <c r="DD170" s="1" t="s">
        <v>99</v>
      </c>
      <c r="DE170" s="1" t="s">
        <v>127</v>
      </c>
      <c r="DF170" s="1" t="s">
        <v>101</v>
      </c>
      <c r="DG170" s="1" t="s">
        <v>102</v>
      </c>
      <c r="DH170" s="1" t="s">
        <v>103</v>
      </c>
      <c r="DI170" s="1" t="s">
        <v>104</v>
      </c>
      <c r="DJ170" s="1" t="s">
        <v>105</v>
      </c>
      <c r="DK170" s="1" t="s">
        <v>127</v>
      </c>
      <c r="DL170" s="1" t="s">
        <v>106</v>
      </c>
      <c r="DM170" s="1" t="s">
        <v>107</v>
      </c>
      <c r="DN170" s="1" t="s">
        <v>127</v>
      </c>
      <c r="DO170" s="1" t="s">
        <v>127</v>
      </c>
      <c r="DP170" s="1" t="s">
        <v>109</v>
      </c>
      <c r="DQ170" s="1" t="s">
        <v>127</v>
      </c>
      <c r="DR170" s="1" t="s">
        <v>127</v>
      </c>
      <c r="DS170" s="1" t="s">
        <v>112</v>
      </c>
      <c r="DT170" s="1" t="s">
        <v>127</v>
      </c>
      <c r="DU170" s="1" t="s">
        <v>127</v>
      </c>
      <c r="DV170" s="1" t="s">
        <v>2522</v>
      </c>
      <c r="DW170" s="1" t="s">
        <v>2523</v>
      </c>
      <c r="DX170" s="1" t="s">
        <v>2524</v>
      </c>
      <c r="DY170" s="1" t="s">
        <v>127</v>
      </c>
      <c r="DZ170" s="1" t="s">
        <v>2525</v>
      </c>
      <c r="EA170" s="1" t="s">
        <v>2526</v>
      </c>
      <c r="EB170" s="1" t="s">
        <v>2527</v>
      </c>
    </row>
    <row r="171" spans="1:132" x14ac:dyDescent="0.2">
      <c r="A171" s="1" t="s">
        <v>2528</v>
      </c>
      <c r="B171" s="1" t="s">
        <v>1372</v>
      </c>
      <c r="C171" s="1" t="s">
        <v>2529</v>
      </c>
      <c r="D171" s="1" t="s">
        <v>2530</v>
      </c>
      <c r="E171" s="2"/>
      <c r="F171" s="2"/>
      <c r="G171" s="1" t="s">
        <v>185</v>
      </c>
      <c r="H171" s="1" t="s">
        <v>186</v>
      </c>
      <c r="I171" s="1" t="s">
        <v>127</v>
      </c>
      <c r="J171" s="1" t="s">
        <v>187</v>
      </c>
      <c r="K171">
        <v>2011</v>
      </c>
      <c r="L171" s="1" t="s">
        <v>2531</v>
      </c>
      <c r="M171" s="1" t="s">
        <v>127</v>
      </c>
      <c r="N171" s="1" t="s">
        <v>127</v>
      </c>
      <c r="O171" s="1" t="s">
        <v>127</v>
      </c>
      <c r="P171" s="1" t="s">
        <v>127</v>
      </c>
      <c r="Q171" s="1" t="s">
        <v>127</v>
      </c>
      <c r="R171" s="1" t="s">
        <v>127</v>
      </c>
      <c r="S171" s="1" t="s">
        <v>127</v>
      </c>
      <c r="T171" s="1" t="s">
        <v>127</v>
      </c>
      <c r="U171" s="1" t="s">
        <v>921</v>
      </c>
      <c r="V171" s="1" t="s">
        <v>127</v>
      </c>
      <c r="W171" s="1" t="s">
        <v>22</v>
      </c>
      <c r="X171" s="1" t="s">
        <v>127</v>
      </c>
      <c r="Y171" s="1" t="s">
        <v>127</v>
      </c>
      <c r="Z171" s="1" t="s">
        <v>127</v>
      </c>
      <c r="AA171" s="1" t="s">
        <v>127</v>
      </c>
      <c r="AB171" s="1" t="s">
        <v>27</v>
      </c>
      <c r="AC171" s="1" t="s">
        <v>188</v>
      </c>
      <c r="AD171" s="1" t="s">
        <v>127</v>
      </c>
      <c r="AE171" s="1" t="s">
        <v>188</v>
      </c>
      <c r="AF171" s="1" t="s">
        <v>127</v>
      </c>
      <c r="AG171" s="1" t="s">
        <v>127</v>
      </c>
      <c r="AH171" s="1" t="s">
        <v>127</v>
      </c>
      <c r="AI171" s="1" t="s">
        <v>127</v>
      </c>
      <c r="AJ171"/>
      <c r="AK171" s="1" t="s">
        <v>127</v>
      </c>
      <c r="AL171" s="1" t="s">
        <v>127</v>
      </c>
      <c r="AM171"/>
      <c r="AN171"/>
      <c r="AO171" s="1" t="s">
        <v>127</v>
      </c>
      <c r="AP171" s="1" t="s">
        <v>127</v>
      </c>
      <c r="AQ171" s="1" t="s">
        <v>127</v>
      </c>
      <c r="AR171"/>
      <c r="AS171"/>
      <c r="AT171" s="1" t="s">
        <v>127</v>
      </c>
      <c r="AU171" s="1" t="s">
        <v>127</v>
      </c>
      <c r="AV171" s="1" t="s">
        <v>127</v>
      </c>
      <c r="AW171" s="1" t="s">
        <v>127</v>
      </c>
      <c r="AX171" s="1" t="s">
        <v>127</v>
      </c>
      <c r="AY171" s="1" t="s">
        <v>127</v>
      </c>
      <c r="AZ171" s="1" t="s">
        <v>127</v>
      </c>
      <c r="BA171" s="1" t="s">
        <v>127</v>
      </c>
      <c r="BB171" s="1" t="s">
        <v>127</v>
      </c>
      <c r="BC171" s="1" t="s">
        <v>127</v>
      </c>
      <c r="BD171" s="1" t="s">
        <v>127</v>
      </c>
      <c r="BE171" s="1" t="s">
        <v>127</v>
      </c>
      <c r="BF171" s="1" t="s">
        <v>127</v>
      </c>
      <c r="BG171" s="1" t="s">
        <v>127</v>
      </c>
      <c r="BH171" s="1" t="s">
        <v>55</v>
      </c>
      <c r="BI171" s="1" t="s">
        <v>127</v>
      </c>
      <c r="BJ171" s="1" t="s">
        <v>57</v>
      </c>
      <c r="BK171" s="1" t="s">
        <v>58</v>
      </c>
      <c r="BL171" s="1" t="s">
        <v>127</v>
      </c>
      <c r="BM171" s="1" t="s">
        <v>127</v>
      </c>
      <c r="BN171" s="1" t="s">
        <v>127</v>
      </c>
      <c r="BO171" s="1" t="s">
        <v>127</v>
      </c>
      <c r="BP171" s="1" t="s">
        <v>127</v>
      </c>
      <c r="BQ171" s="1" t="s">
        <v>64</v>
      </c>
      <c r="BR171" s="1" t="s">
        <v>127</v>
      </c>
      <c r="BS171" s="1" t="s">
        <v>127</v>
      </c>
      <c r="BT171" s="1" t="s">
        <v>67</v>
      </c>
      <c r="BU171" s="1" t="s">
        <v>127</v>
      </c>
      <c r="BV171" s="1" t="s">
        <v>127</v>
      </c>
      <c r="BW171" s="1" t="s">
        <v>127</v>
      </c>
      <c r="BX171" s="1" t="s">
        <v>127</v>
      </c>
      <c r="BY171" s="1" t="s">
        <v>127</v>
      </c>
      <c r="BZ171" s="1" t="s">
        <v>127</v>
      </c>
      <c r="CA171" s="1" t="s">
        <v>127</v>
      </c>
      <c r="CB171" s="1" t="s">
        <v>127</v>
      </c>
      <c r="CC171" s="1" t="s">
        <v>127</v>
      </c>
      <c r="CD171" s="1" t="s">
        <v>127</v>
      </c>
      <c r="CE171" s="1" t="s">
        <v>127</v>
      </c>
      <c r="CF171" s="1" t="s">
        <v>127</v>
      </c>
      <c r="CG171" s="1" t="s">
        <v>78</v>
      </c>
      <c r="CH171" s="1" t="s">
        <v>127</v>
      </c>
      <c r="CI171" s="1" t="s">
        <v>127</v>
      </c>
      <c r="CJ171" s="1" t="s">
        <v>127</v>
      </c>
      <c r="CK171" s="1" t="s">
        <v>127</v>
      </c>
      <c r="CL171" s="1" t="s">
        <v>127</v>
      </c>
      <c r="CM171" s="1" t="s">
        <v>127</v>
      </c>
      <c r="CN171" s="1" t="s">
        <v>127</v>
      </c>
      <c r="CO171" s="1" t="s">
        <v>2532</v>
      </c>
      <c r="CP171" s="1" t="s">
        <v>127</v>
      </c>
      <c r="CQ171" s="1" t="s">
        <v>127</v>
      </c>
      <c r="CR171" s="1" t="s">
        <v>127</v>
      </c>
      <c r="CS171" s="1" t="s">
        <v>127</v>
      </c>
      <c r="CT171" s="1" t="s">
        <v>127</v>
      </c>
      <c r="CU171" s="1" t="s">
        <v>127</v>
      </c>
      <c r="CV171" s="1" t="s">
        <v>127</v>
      </c>
      <c r="CW171" s="1" t="s">
        <v>127</v>
      </c>
      <c r="CX171" s="1" t="s">
        <v>127</v>
      </c>
      <c r="CY171" s="1" t="s">
        <v>127</v>
      </c>
      <c r="CZ171" s="1" t="s">
        <v>127</v>
      </c>
      <c r="DA171" s="1" t="s">
        <v>127</v>
      </c>
      <c r="DB171" s="1" t="s">
        <v>127</v>
      </c>
      <c r="DC171" s="1" t="s">
        <v>98</v>
      </c>
      <c r="DD171" s="1" t="s">
        <v>127</v>
      </c>
      <c r="DE171" s="1" t="s">
        <v>100</v>
      </c>
      <c r="DF171" s="1" t="s">
        <v>101</v>
      </c>
      <c r="DG171" s="1" t="s">
        <v>127</v>
      </c>
      <c r="DH171" s="1" t="s">
        <v>103</v>
      </c>
      <c r="DI171" s="1" t="s">
        <v>104</v>
      </c>
      <c r="DJ171" s="1" t="s">
        <v>127</v>
      </c>
      <c r="DK171" s="1" t="s">
        <v>127</v>
      </c>
      <c r="DL171" s="1" t="s">
        <v>127</v>
      </c>
      <c r="DM171" s="1" t="s">
        <v>127</v>
      </c>
      <c r="DN171" s="1" t="s">
        <v>127</v>
      </c>
      <c r="DO171" s="1" t="s">
        <v>127</v>
      </c>
      <c r="DP171" s="1" t="s">
        <v>109</v>
      </c>
      <c r="DQ171" s="1" t="s">
        <v>127</v>
      </c>
      <c r="DR171" s="1" t="s">
        <v>111</v>
      </c>
      <c r="DS171" s="1" t="s">
        <v>127</v>
      </c>
      <c r="DT171" s="1" t="s">
        <v>127</v>
      </c>
      <c r="DU171" s="1" t="s">
        <v>127</v>
      </c>
      <c r="DV171" s="1" t="s">
        <v>127</v>
      </c>
      <c r="DW171" s="1" t="s">
        <v>127</v>
      </c>
      <c r="DX171" s="1" t="s">
        <v>127</v>
      </c>
      <c r="DY171" s="1" t="s">
        <v>127</v>
      </c>
      <c r="DZ171" s="1" t="s">
        <v>2533</v>
      </c>
      <c r="EA171" s="1" t="s">
        <v>2534</v>
      </c>
      <c r="EB171" s="1" t="s">
        <v>2535</v>
      </c>
    </row>
    <row r="172" spans="1:132" x14ac:dyDescent="0.2">
      <c r="A172" s="1" t="s">
        <v>2536</v>
      </c>
      <c r="B172" s="1" t="s">
        <v>2537</v>
      </c>
      <c r="C172" s="1" t="s">
        <v>2538</v>
      </c>
      <c r="D172" s="1" t="s">
        <v>2539</v>
      </c>
      <c r="E172" s="2"/>
      <c r="F172" s="2"/>
      <c r="G172" s="1" t="s">
        <v>185</v>
      </c>
      <c r="H172" s="1" t="s">
        <v>186</v>
      </c>
      <c r="I172" s="1" t="s">
        <v>2540</v>
      </c>
      <c r="J172" s="1" t="s">
        <v>150</v>
      </c>
      <c r="K172">
        <v>2010</v>
      </c>
      <c r="L172" s="1" t="s">
        <v>2541</v>
      </c>
      <c r="M172" s="1" t="s">
        <v>127</v>
      </c>
      <c r="N172" s="1" t="s">
        <v>13</v>
      </c>
      <c r="O172" s="1" t="s">
        <v>127</v>
      </c>
      <c r="P172" s="1" t="s">
        <v>127</v>
      </c>
      <c r="Q172" s="1" t="s">
        <v>127</v>
      </c>
      <c r="R172" s="1" t="s">
        <v>127</v>
      </c>
      <c r="S172" s="1" t="s">
        <v>18</v>
      </c>
      <c r="T172" s="1" t="s">
        <v>19</v>
      </c>
      <c r="U172" s="1" t="s">
        <v>127</v>
      </c>
      <c r="V172" s="1" t="s">
        <v>127</v>
      </c>
      <c r="W172" s="1" t="s">
        <v>22</v>
      </c>
      <c r="X172" s="1" t="s">
        <v>127</v>
      </c>
      <c r="Y172" s="1" t="s">
        <v>127</v>
      </c>
      <c r="Z172" s="1" t="s">
        <v>127</v>
      </c>
      <c r="AA172" s="1" t="s">
        <v>26</v>
      </c>
      <c r="AB172" s="1" t="s">
        <v>27</v>
      </c>
      <c r="AC172" s="1" t="s">
        <v>169</v>
      </c>
      <c r="AD172" s="1" t="s">
        <v>127</v>
      </c>
      <c r="AE172" s="1" t="s">
        <v>222</v>
      </c>
      <c r="AF172" s="1" t="s">
        <v>127</v>
      </c>
      <c r="AG172" s="1" t="s">
        <v>2537</v>
      </c>
      <c r="AH172" s="1" t="s">
        <v>131</v>
      </c>
      <c r="AI172" s="1" t="s">
        <v>127</v>
      </c>
      <c r="AJ172">
        <v>29</v>
      </c>
      <c r="AK172" s="1" t="s">
        <v>2542</v>
      </c>
      <c r="AL172" s="1" t="s">
        <v>133</v>
      </c>
      <c r="AM172">
        <v>4</v>
      </c>
      <c r="AN172">
        <v>4</v>
      </c>
      <c r="AO172" s="1" t="s">
        <v>37</v>
      </c>
      <c r="AP172" s="1" t="s">
        <v>38</v>
      </c>
      <c r="AQ172" s="1" t="s">
        <v>127</v>
      </c>
      <c r="AR172">
        <v>70</v>
      </c>
      <c r="AS172">
        <v>3689</v>
      </c>
      <c r="AT172" s="1" t="s">
        <v>127</v>
      </c>
      <c r="AU172" s="1" t="s">
        <v>127</v>
      </c>
      <c r="AV172" s="1" t="s">
        <v>127</v>
      </c>
      <c r="AW172" s="1" t="s">
        <v>127</v>
      </c>
      <c r="AX172" s="1" t="s">
        <v>127</v>
      </c>
      <c r="AY172" s="1" t="s">
        <v>127</v>
      </c>
      <c r="AZ172" s="1" t="s">
        <v>127</v>
      </c>
      <c r="BA172" s="1" t="s">
        <v>127</v>
      </c>
      <c r="BB172" s="1" t="s">
        <v>50</v>
      </c>
      <c r="BC172" s="1" t="s">
        <v>51</v>
      </c>
      <c r="BD172" s="1" t="s">
        <v>52</v>
      </c>
      <c r="BE172" s="1" t="s">
        <v>127</v>
      </c>
      <c r="BF172" s="1" t="s">
        <v>127</v>
      </c>
      <c r="BG172" s="1" t="s">
        <v>127</v>
      </c>
      <c r="BH172" s="1" t="s">
        <v>55</v>
      </c>
      <c r="BI172" s="1" t="s">
        <v>127</v>
      </c>
      <c r="BJ172" s="1" t="s">
        <v>57</v>
      </c>
      <c r="BK172" s="1" t="s">
        <v>58</v>
      </c>
      <c r="BL172" s="1" t="s">
        <v>127</v>
      </c>
      <c r="BM172" s="1" t="s">
        <v>127</v>
      </c>
      <c r="BN172" s="1" t="s">
        <v>127</v>
      </c>
      <c r="BO172" s="1" t="s">
        <v>127</v>
      </c>
      <c r="BP172" s="1" t="s">
        <v>127</v>
      </c>
      <c r="BQ172" s="1" t="s">
        <v>127</v>
      </c>
      <c r="BR172" s="1" t="s">
        <v>127</v>
      </c>
      <c r="BS172" s="1" t="s">
        <v>127</v>
      </c>
      <c r="BT172" s="1" t="s">
        <v>127</v>
      </c>
      <c r="BU172" s="1" t="s">
        <v>134</v>
      </c>
      <c r="BV172" s="1" t="s">
        <v>127</v>
      </c>
      <c r="BW172" s="1" t="s">
        <v>69</v>
      </c>
      <c r="BX172" s="1" t="s">
        <v>127</v>
      </c>
      <c r="BY172" s="1" t="s">
        <v>127</v>
      </c>
      <c r="BZ172" s="1" t="s">
        <v>127</v>
      </c>
      <c r="CA172" s="1" t="s">
        <v>127</v>
      </c>
      <c r="CB172" s="1" t="s">
        <v>127</v>
      </c>
      <c r="CC172" s="1" t="s">
        <v>127</v>
      </c>
      <c r="CD172" s="1" t="s">
        <v>127</v>
      </c>
      <c r="CE172" s="1" t="s">
        <v>127</v>
      </c>
      <c r="CF172" s="1" t="s">
        <v>127</v>
      </c>
      <c r="CG172" s="1" t="s">
        <v>78</v>
      </c>
      <c r="CH172" s="1" t="s">
        <v>79</v>
      </c>
      <c r="CI172" s="1" t="s">
        <v>127</v>
      </c>
      <c r="CJ172" s="1" t="s">
        <v>127</v>
      </c>
      <c r="CK172" s="1" t="s">
        <v>82</v>
      </c>
      <c r="CL172" s="1" t="s">
        <v>127</v>
      </c>
      <c r="CM172" s="1" t="s">
        <v>127</v>
      </c>
      <c r="CN172" s="1" t="s">
        <v>127</v>
      </c>
      <c r="CO172" s="1" t="s">
        <v>2543</v>
      </c>
      <c r="CP172" s="1" t="s">
        <v>2544</v>
      </c>
      <c r="CQ172" s="1" t="s">
        <v>87</v>
      </c>
      <c r="CR172" s="1" t="s">
        <v>88</v>
      </c>
      <c r="CS172" s="1" t="s">
        <v>127</v>
      </c>
      <c r="CT172" s="1" t="s">
        <v>127</v>
      </c>
      <c r="CU172" s="1" t="s">
        <v>91</v>
      </c>
      <c r="CV172" s="1" t="s">
        <v>127</v>
      </c>
      <c r="CW172" s="1" t="s">
        <v>127</v>
      </c>
      <c r="CX172" s="1" t="s">
        <v>127</v>
      </c>
      <c r="CY172" s="1" t="s">
        <v>95</v>
      </c>
      <c r="CZ172" s="1" t="s">
        <v>96</v>
      </c>
      <c r="DA172" s="1" t="s">
        <v>127</v>
      </c>
      <c r="DB172" s="1" t="s">
        <v>127</v>
      </c>
      <c r="DC172" s="1" t="s">
        <v>98</v>
      </c>
      <c r="DD172" s="1" t="s">
        <v>127</v>
      </c>
      <c r="DE172" s="1" t="s">
        <v>127</v>
      </c>
      <c r="DF172" s="1" t="s">
        <v>101</v>
      </c>
      <c r="DG172" s="1" t="s">
        <v>127</v>
      </c>
      <c r="DH172" s="1" t="s">
        <v>103</v>
      </c>
      <c r="DI172" s="1" t="s">
        <v>127</v>
      </c>
      <c r="DJ172" s="1" t="s">
        <v>127</v>
      </c>
      <c r="DK172" s="1" t="s">
        <v>127</v>
      </c>
      <c r="DL172" s="1" t="s">
        <v>106</v>
      </c>
      <c r="DM172" s="1" t="s">
        <v>107</v>
      </c>
      <c r="DN172" s="1" t="s">
        <v>127</v>
      </c>
      <c r="DO172" s="1" t="s">
        <v>127</v>
      </c>
      <c r="DP172" s="1" t="s">
        <v>109</v>
      </c>
      <c r="DQ172" s="1" t="s">
        <v>127</v>
      </c>
      <c r="DR172" s="1" t="s">
        <v>111</v>
      </c>
      <c r="DS172" s="1" t="s">
        <v>112</v>
      </c>
      <c r="DT172" s="1" t="s">
        <v>127</v>
      </c>
      <c r="DU172" s="1" t="s">
        <v>127</v>
      </c>
      <c r="DV172" s="1" t="s">
        <v>2545</v>
      </c>
      <c r="DW172" s="1" t="s">
        <v>2546</v>
      </c>
      <c r="DX172" s="1" t="s">
        <v>2547</v>
      </c>
      <c r="DY172" s="1" t="s">
        <v>2548</v>
      </c>
      <c r="DZ172" s="1" t="s">
        <v>2549</v>
      </c>
      <c r="EA172" s="1" t="s">
        <v>2550</v>
      </c>
      <c r="EB172" s="1" t="s">
        <v>2551</v>
      </c>
    </row>
    <row r="173" spans="1:132" x14ac:dyDescent="0.2">
      <c r="A173" s="1" t="s">
        <v>2552</v>
      </c>
      <c r="B173" s="1" t="s">
        <v>2553</v>
      </c>
      <c r="C173" s="1" t="s">
        <v>2554</v>
      </c>
      <c r="D173" s="1" t="s">
        <v>2555</v>
      </c>
      <c r="E173" s="2"/>
      <c r="F173" s="2"/>
      <c r="G173" s="1" t="s">
        <v>305</v>
      </c>
      <c r="H173" s="1" t="s">
        <v>476</v>
      </c>
      <c r="I173" s="1" t="s">
        <v>127</v>
      </c>
      <c r="J173" s="1" t="s">
        <v>150</v>
      </c>
      <c r="K173">
        <v>2013</v>
      </c>
      <c r="L173" s="1" t="s">
        <v>2556</v>
      </c>
      <c r="M173" s="1" t="s">
        <v>12</v>
      </c>
      <c r="N173" s="1" t="s">
        <v>127</v>
      </c>
      <c r="O173" s="1" t="s">
        <v>127</v>
      </c>
      <c r="P173" s="1" t="s">
        <v>15</v>
      </c>
      <c r="Q173" s="1" t="s">
        <v>127</v>
      </c>
      <c r="R173" s="1" t="s">
        <v>17</v>
      </c>
      <c r="S173" s="1" t="s">
        <v>18</v>
      </c>
      <c r="T173" s="1" t="s">
        <v>19</v>
      </c>
      <c r="U173" s="1" t="s">
        <v>127</v>
      </c>
      <c r="V173" s="1" t="s">
        <v>21</v>
      </c>
      <c r="W173" s="1" t="s">
        <v>22</v>
      </c>
      <c r="X173" s="1" t="s">
        <v>127</v>
      </c>
      <c r="Y173" s="1" t="s">
        <v>127</v>
      </c>
      <c r="Z173" s="1" t="s">
        <v>127</v>
      </c>
      <c r="AA173" s="1" t="s">
        <v>127</v>
      </c>
      <c r="AB173" s="1" t="s">
        <v>127</v>
      </c>
      <c r="AC173" s="1" t="s">
        <v>272</v>
      </c>
      <c r="AD173" s="1" t="s">
        <v>127</v>
      </c>
      <c r="AE173" s="1" t="s">
        <v>393</v>
      </c>
      <c r="AF173" s="1" t="s">
        <v>127</v>
      </c>
      <c r="AG173" s="1" t="s">
        <v>127</v>
      </c>
      <c r="AH173" s="1" t="s">
        <v>127</v>
      </c>
      <c r="AI173" s="1" t="s">
        <v>127</v>
      </c>
      <c r="AJ173"/>
      <c r="AK173" s="1" t="s">
        <v>127</v>
      </c>
      <c r="AL173" s="1" t="s">
        <v>127</v>
      </c>
      <c r="AM173">
        <v>3</v>
      </c>
      <c r="AN173">
        <v>30</v>
      </c>
      <c r="AO173" s="1" t="s">
        <v>127</v>
      </c>
      <c r="AP173" s="1" t="s">
        <v>127</v>
      </c>
      <c r="AQ173" s="1" t="s">
        <v>39</v>
      </c>
      <c r="AR173"/>
      <c r="AS173"/>
      <c r="AT173" s="1" t="s">
        <v>127</v>
      </c>
      <c r="AU173" s="1" t="s">
        <v>127</v>
      </c>
      <c r="AV173" s="1" t="s">
        <v>127</v>
      </c>
      <c r="AW173" s="1" t="s">
        <v>45</v>
      </c>
      <c r="AX173" s="1" t="s">
        <v>127</v>
      </c>
      <c r="AY173" s="1" t="s">
        <v>127</v>
      </c>
      <c r="AZ173" s="1" t="s">
        <v>127</v>
      </c>
      <c r="BA173" s="1" t="s">
        <v>127</v>
      </c>
      <c r="BB173" s="1" t="s">
        <v>127</v>
      </c>
      <c r="BC173" s="1" t="s">
        <v>127</v>
      </c>
      <c r="BD173" s="1" t="s">
        <v>127</v>
      </c>
      <c r="BE173" s="1" t="s">
        <v>127</v>
      </c>
      <c r="BF173" s="1" t="s">
        <v>127</v>
      </c>
      <c r="BG173" s="1" t="s">
        <v>127</v>
      </c>
      <c r="BH173" s="1" t="s">
        <v>127</v>
      </c>
      <c r="BI173" s="1" t="s">
        <v>56</v>
      </c>
      <c r="BJ173" s="1" t="s">
        <v>57</v>
      </c>
      <c r="BK173" s="1" t="s">
        <v>58</v>
      </c>
      <c r="BL173" s="1" t="s">
        <v>127</v>
      </c>
      <c r="BM173" s="1" t="s">
        <v>60</v>
      </c>
      <c r="BN173" s="1" t="s">
        <v>127</v>
      </c>
      <c r="BO173" s="1" t="s">
        <v>127</v>
      </c>
      <c r="BP173" s="1" t="s">
        <v>127</v>
      </c>
      <c r="BQ173" s="1" t="s">
        <v>127</v>
      </c>
      <c r="BR173" s="1" t="s">
        <v>127</v>
      </c>
      <c r="BS173" s="1" t="s">
        <v>127</v>
      </c>
      <c r="BT173" s="1" t="s">
        <v>67</v>
      </c>
      <c r="BU173" s="1" t="s">
        <v>127</v>
      </c>
      <c r="BV173" s="1" t="s">
        <v>68</v>
      </c>
      <c r="BW173" s="1" t="s">
        <v>69</v>
      </c>
      <c r="BX173" s="1" t="s">
        <v>70</v>
      </c>
      <c r="BY173" s="1" t="s">
        <v>71</v>
      </c>
      <c r="BZ173" s="1" t="s">
        <v>72</v>
      </c>
      <c r="CA173" s="1" t="s">
        <v>73</v>
      </c>
      <c r="CB173" s="1" t="s">
        <v>74</v>
      </c>
      <c r="CC173" s="1" t="s">
        <v>75</v>
      </c>
      <c r="CD173" s="1" t="s">
        <v>76</v>
      </c>
      <c r="CE173" s="1" t="s">
        <v>77</v>
      </c>
      <c r="CF173" s="1" t="s">
        <v>127</v>
      </c>
      <c r="CG173" s="1" t="s">
        <v>78</v>
      </c>
      <c r="CH173" s="1" t="s">
        <v>79</v>
      </c>
      <c r="CI173" s="1" t="s">
        <v>80</v>
      </c>
      <c r="CJ173" s="1" t="s">
        <v>127</v>
      </c>
      <c r="CK173" s="1" t="s">
        <v>82</v>
      </c>
      <c r="CL173" s="1" t="s">
        <v>127</v>
      </c>
      <c r="CM173" s="1" t="s">
        <v>84</v>
      </c>
      <c r="CN173" s="1" t="s">
        <v>127</v>
      </c>
      <c r="CO173" s="1" t="s">
        <v>2557</v>
      </c>
      <c r="CP173" s="1" t="s">
        <v>2558</v>
      </c>
      <c r="CQ173" s="1" t="s">
        <v>87</v>
      </c>
      <c r="CR173" s="1" t="s">
        <v>88</v>
      </c>
      <c r="CS173" s="1" t="s">
        <v>127</v>
      </c>
      <c r="CT173" s="1" t="s">
        <v>90</v>
      </c>
      <c r="CU173" s="1" t="s">
        <v>127</v>
      </c>
      <c r="CV173" s="1" t="s">
        <v>127</v>
      </c>
      <c r="CW173" s="1" t="s">
        <v>127</v>
      </c>
      <c r="CX173" s="1" t="s">
        <v>127</v>
      </c>
      <c r="CY173" s="1" t="s">
        <v>127</v>
      </c>
      <c r="CZ173" s="1" t="s">
        <v>127</v>
      </c>
      <c r="DA173" s="1" t="s">
        <v>127</v>
      </c>
      <c r="DB173" s="1" t="s">
        <v>127</v>
      </c>
      <c r="DC173" s="1" t="s">
        <v>98</v>
      </c>
      <c r="DD173" s="1" t="s">
        <v>127</v>
      </c>
      <c r="DE173" s="1" t="s">
        <v>127</v>
      </c>
      <c r="DF173" s="1" t="s">
        <v>101</v>
      </c>
      <c r="DG173" s="1" t="s">
        <v>102</v>
      </c>
      <c r="DH173" s="1" t="s">
        <v>103</v>
      </c>
      <c r="DI173" s="1" t="s">
        <v>127</v>
      </c>
      <c r="DJ173" s="1" t="s">
        <v>105</v>
      </c>
      <c r="DK173" s="1" t="s">
        <v>127</v>
      </c>
      <c r="DL173" s="1" t="s">
        <v>127</v>
      </c>
      <c r="DM173" s="1" t="s">
        <v>127</v>
      </c>
      <c r="DN173" s="1" t="s">
        <v>127</v>
      </c>
      <c r="DO173" s="1" t="s">
        <v>127</v>
      </c>
      <c r="DP173" s="1" t="s">
        <v>109</v>
      </c>
      <c r="DQ173" s="1" t="s">
        <v>110</v>
      </c>
      <c r="DR173" s="1" t="s">
        <v>111</v>
      </c>
      <c r="DS173" s="1" t="s">
        <v>112</v>
      </c>
      <c r="DT173" s="1" t="s">
        <v>127</v>
      </c>
      <c r="DU173" s="1" t="s">
        <v>127</v>
      </c>
      <c r="DV173" s="1" t="s">
        <v>2559</v>
      </c>
      <c r="DW173" s="1" t="s">
        <v>127</v>
      </c>
      <c r="DX173" s="1" t="s">
        <v>2560</v>
      </c>
      <c r="DY173" s="1" t="s">
        <v>2561</v>
      </c>
      <c r="DZ173" s="1" t="s">
        <v>2562</v>
      </c>
      <c r="EA173" s="1" t="s">
        <v>2563</v>
      </c>
      <c r="EB173" s="1" t="s">
        <v>2564</v>
      </c>
    </row>
    <row r="174" spans="1:132" x14ac:dyDescent="0.2">
      <c r="A174" s="1" t="s">
        <v>2565</v>
      </c>
      <c r="B174" s="1" t="s">
        <v>2566</v>
      </c>
      <c r="C174" s="1" t="s">
        <v>2567</v>
      </c>
      <c r="D174" s="1" t="s">
        <v>2568</v>
      </c>
      <c r="E174" s="2"/>
      <c r="F174" s="2"/>
      <c r="G174" s="1" t="s">
        <v>125</v>
      </c>
      <c r="H174" s="1" t="s">
        <v>199</v>
      </c>
      <c r="I174" s="1" t="s">
        <v>127</v>
      </c>
      <c r="J174" s="1" t="s">
        <v>187</v>
      </c>
      <c r="K174">
        <v>2014</v>
      </c>
      <c r="L174" s="1" t="s">
        <v>2569</v>
      </c>
      <c r="M174" s="1" t="s">
        <v>127</v>
      </c>
      <c r="N174" s="1" t="s">
        <v>127</v>
      </c>
      <c r="O174" s="1" t="s">
        <v>127</v>
      </c>
      <c r="P174" s="1" t="s">
        <v>127</v>
      </c>
      <c r="Q174" s="1" t="s">
        <v>127</v>
      </c>
      <c r="R174" s="1" t="s">
        <v>127</v>
      </c>
      <c r="S174" s="1" t="s">
        <v>127</v>
      </c>
      <c r="T174" s="1" t="s">
        <v>19</v>
      </c>
      <c r="U174" s="1" t="s">
        <v>127</v>
      </c>
      <c r="V174" s="1" t="s">
        <v>127</v>
      </c>
      <c r="W174" s="1" t="s">
        <v>22</v>
      </c>
      <c r="X174" s="1" t="s">
        <v>127</v>
      </c>
      <c r="Y174" s="1" t="s">
        <v>127</v>
      </c>
      <c r="Z174" s="1" t="s">
        <v>127</v>
      </c>
      <c r="AA174" s="1" t="s">
        <v>127</v>
      </c>
      <c r="AB174" s="1" t="s">
        <v>127</v>
      </c>
      <c r="AC174" s="1" t="s">
        <v>169</v>
      </c>
      <c r="AD174" s="1" t="s">
        <v>127</v>
      </c>
      <c r="AE174" s="1" t="s">
        <v>169</v>
      </c>
      <c r="AF174" s="1" t="s">
        <v>127</v>
      </c>
      <c r="AG174" s="1" t="s">
        <v>2566</v>
      </c>
      <c r="AH174" s="1" t="s">
        <v>203</v>
      </c>
      <c r="AI174" s="1" t="s">
        <v>127</v>
      </c>
      <c r="AJ174">
        <v>39</v>
      </c>
      <c r="AK174" s="1" t="s">
        <v>2570</v>
      </c>
      <c r="AL174" s="1" t="s">
        <v>133</v>
      </c>
      <c r="AM174"/>
      <c r="AN174">
        <v>1</v>
      </c>
      <c r="AO174" s="1" t="s">
        <v>127</v>
      </c>
      <c r="AP174" s="1" t="s">
        <v>127</v>
      </c>
      <c r="AQ174" s="1" t="s">
        <v>39</v>
      </c>
      <c r="AR174">
        <v>3</v>
      </c>
      <c r="AS174"/>
      <c r="AT174" s="1" t="s">
        <v>127</v>
      </c>
      <c r="AU174" s="1" t="s">
        <v>127</v>
      </c>
      <c r="AV174" s="1" t="s">
        <v>127</v>
      </c>
      <c r="AW174" s="1" t="s">
        <v>127</v>
      </c>
      <c r="AX174" s="1" t="s">
        <v>127</v>
      </c>
      <c r="AY174" s="1" t="s">
        <v>127</v>
      </c>
      <c r="AZ174" s="1" t="s">
        <v>127</v>
      </c>
      <c r="BA174" s="1" t="s">
        <v>127</v>
      </c>
      <c r="BB174" s="1" t="s">
        <v>127</v>
      </c>
      <c r="BC174" s="1" t="s">
        <v>127</v>
      </c>
      <c r="BD174" s="1" t="s">
        <v>127</v>
      </c>
      <c r="BE174" s="1" t="s">
        <v>127</v>
      </c>
      <c r="BF174" s="1" t="s">
        <v>54</v>
      </c>
      <c r="BG174" s="1" t="s">
        <v>127</v>
      </c>
      <c r="BH174" s="1" t="s">
        <v>55</v>
      </c>
      <c r="BI174" s="1" t="s">
        <v>127</v>
      </c>
      <c r="BJ174" s="1" t="s">
        <v>127</v>
      </c>
      <c r="BK174" s="1" t="s">
        <v>58</v>
      </c>
      <c r="BL174" s="1" t="s">
        <v>127</v>
      </c>
      <c r="BM174" s="1" t="s">
        <v>127</v>
      </c>
      <c r="BN174" s="1" t="s">
        <v>127</v>
      </c>
      <c r="BO174" s="1" t="s">
        <v>127</v>
      </c>
      <c r="BP174" s="1" t="s">
        <v>127</v>
      </c>
      <c r="BQ174" s="1" t="s">
        <v>127</v>
      </c>
      <c r="BR174" s="1" t="s">
        <v>127</v>
      </c>
      <c r="BS174" s="1" t="s">
        <v>127</v>
      </c>
      <c r="BT174" s="1" t="s">
        <v>127</v>
      </c>
      <c r="BU174" s="1" t="s">
        <v>127</v>
      </c>
      <c r="BV174" s="1" t="s">
        <v>127</v>
      </c>
      <c r="BW174" s="1" t="s">
        <v>127</v>
      </c>
      <c r="BX174" s="1" t="s">
        <v>127</v>
      </c>
      <c r="BY174" s="1" t="s">
        <v>71</v>
      </c>
      <c r="BZ174" s="1" t="s">
        <v>72</v>
      </c>
      <c r="CA174" s="1" t="s">
        <v>127</v>
      </c>
      <c r="CB174" s="1" t="s">
        <v>127</v>
      </c>
      <c r="CC174" s="1" t="s">
        <v>75</v>
      </c>
      <c r="CD174" s="1" t="s">
        <v>76</v>
      </c>
      <c r="CE174" s="1" t="s">
        <v>127</v>
      </c>
      <c r="CF174" s="1" t="s">
        <v>127</v>
      </c>
      <c r="CG174" s="1" t="s">
        <v>127</v>
      </c>
      <c r="CH174" s="1" t="s">
        <v>79</v>
      </c>
      <c r="CI174" s="1" t="s">
        <v>80</v>
      </c>
      <c r="CJ174" s="1" t="s">
        <v>127</v>
      </c>
      <c r="CK174" s="1" t="s">
        <v>127</v>
      </c>
      <c r="CL174" s="1" t="s">
        <v>127</v>
      </c>
      <c r="CM174" s="1" t="s">
        <v>127</v>
      </c>
      <c r="CN174" s="1" t="s">
        <v>127</v>
      </c>
      <c r="CO174" s="1" t="s">
        <v>2571</v>
      </c>
      <c r="CP174" s="1" t="s">
        <v>127</v>
      </c>
      <c r="CQ174" s="1" t="s">
        <v>127</v>
      </c>
      <c r="CR174" s="1" t="s">
        <v>127</v>
      </c>
      <c r="CS174" s="1" t="s">
        <v>127</v>
      </c>
      <c r="CT174" s="1" t="s">
        <v>127</v>
      </c>
      <c r="CU174" s="1" t="s">
        <v>127</v>
      </c>
      <c r="CV174" s="1" t="s">
        <v>127</v>
      </c>
      <c r="CW174" s="1" t="s">
        <v>127</v>
      </c>
      <c r="CX174" s="1" t="s">
        <v>94</v>
      </c>
      <c r="CY174" s="1" t="s">
        <v>127</v>
      </c>
      <c r="CZ174" s="1" t="s">
        <v>96</v>
      </c>
      <c r="DA174" s="1" t="s">
        <v>127</v>
      </c>
      <c r="DB174" s="1" t="s">
        <v>127</v>
      </c>
      <c r="DC174" s="1" t="s">
        <v>127</v>
      </c>
      <c r="DD174" s="1" t="s">
        <v>99</v>
      </c>
      <c r="DE174" s="1" t="s">
        <v>127</v>
      </c>
      <c r="DF174" s="1" t="s">
        <v>127</v>
      </c>
      <c r="DG174" s="1" t="s">
        <v>127</v>
      </c>
      <c r="DH174" s="1" t="s">
        <v>127</v>
      </c>
      <c r="DI174" s="1" t="s">
        <v>127</v>
      </c>
      <c r="DJ174" s="1" t="s">
        <v>127</v>
      </c>
      <c r="DK174" s="1" t="s">
        <v>127</v>
      </c>
      <c r="DL174" s="1" t="s">
        <v>127</v>
      </c>
      <c r="DM174" s="1" t="s">
        <v>127</v>
      </c>
      <c r="DN174" s="1" t="s">
        <v>127</v>
      </c>
      <c r="DO174" s="1" t="s">
        <v>127</v>
      </c>
      <c r="DP174" s="1" t="s">
        <v>109</v>
      </c>
      <c r="DQ174" s="1" t="s">
        <v>127</v>
      </c>
      <c r="DR174" s="1" t="s">
        <v>127</v>
      </c>
      <c r="DS174" s="1" t="s">
        <v>127</v>
      </c>
      <c r="DT174" s="1" t="s">
        <v>127</v>
      </c>
      <c r="DU174" s="1" t="s">
        <v>127</v>
      </c>
      <c r="DV174" s="1" t="s">
        <v>2572</v>
      </c>
      <c r="DW174" s="1" t="s">
        <v>2573</v>
      </c>
      <c r="DX174" s="1" t="s">
        <v>2574</v>
      </c>
      <c r="DY174" s="1" t="s">
        <v>127</v>
      </c>
      <c r="DZ174" s="1" t="s">
        <v>2575</v>
      </c>
      <c r="EA174" s="1" t="s">
        <v>2576</v>
      </c>
      <c r="EB174" s="1" t="s">
        <v>2577</v>
      </c>
    </row>
    <row r="175" spans="1:132" x14ac:dyDescent="0.2">
      <c r="A175" s="1" t="s">
        <v>2578</v>
      </c>
      <c r="B175" s="1" t="s">
        <v>2579</v>
      </c>
      <c r="C175" s="1" t="s">
        <v>2580</v>
      </c>
      <c r="D175" s="1" t="s">
        <v>2581</v>
      </c>
      <c r="E175" s="2"/>
      <c r="F175" s="2"/>
      <c r="G175" s="1" t="s">
        <v>185</v>
      </c>
      <c r="H175" s="1" t="s">
        <v>186</v>
      </c>
      <c r="I175" s="1" t="s">
        <v>127</v>
      </c>
      <c r="J175" s="1" t="s">
        <v>187</v>
      </c>
      <c r="K175">
        <v>2015</v>
      </c>
      <c r="L175" s="1" t="s">
        <v>2582</v>
      </c>
      <c r="M175" s="1" t="s">
        <v>127</v>
      </c>
      <c r="N175" s="1" t="s">
        <v>127</v>
      </c>
      <c r="O175" s="1" t="s">
        <v>127</v>
      </c>
      <c r="P175" s="1" t="s">
        <v>127</v>
      </c>
      <c r="Q175" s="1" t="s">
        <v>127</v>
      </c>
      <c r="R175" s="1" t="s">
        <v>127</v>
      </c>
      <c r="S175" s="1" t="s">
        <v>127</v>
      </c>
      <c r="T175" s="1" t="s">
        <v>127</v>
      </c>
      <c r="U175" s="1" t="s">
        <v>921</v>
      </c>
      <c r="V175" s="1" t="s">
        <v>21</v>
      </c>
      <c r="W175" s="1" t="s">
        <v>127</v>
      </c>
      <c r="X175" s="1" t="s">
        <v>127</v>
      </c>
      <c r="Y175" s="1" t="s">
        <v>127</v>
      </c>
      <c r="Z175" s="1" t="s">
        <v>127</v>
      </c>
      <c r="AA175" s="1" t="s">
        <v>127</v>
      </c>
      <c r="AB175" s="1" t="s">
        <v>127</v>
      </c>
      <c r="AC175" s="1" t="s">
        <v>127</v>
      </c>
      <c r="AD175" s="1" t="s">
        <v>2583</v>
      </c>
      <c r="AE175" s="1" t="s">
        <v>393</v>
      </c>
      <c r="AF175" s="1" t="s">
        <v>127</v>
      </c>
      <c r="AG175" s="1" t="s">
        <v>2579</v>
      </c>
      <c r="AH175" s="1" t="s">
        <v>203</v>
      </c>
      <c r="AI175" s="1" t="s">
        <v>127</v>
      </c>
      <c r="AJ175">
        <v>38</v>
      </c>
      <c r="AK175" s="1" t="s">
        <v>2584</v>
      </c>
      <c r="AL175" s="1" t="s">
        <v>172</v>
      </c>
      <c r="AM175">
        <v>1</v>
      </c>
      <c r="AN175">
        <v>0</v>
      </c>
      <c r="AO175" s="1" t="s">
        <v>37</v>
      </c>
      <c r="AP175" s="1" t="s">
        <v>127</v>
      </c>
      <c r="AQ175" s="1" t="s">
        <v>127</v>
      </c>
      <c r="AR175">
        <v>2</v>
      </c>
      <c r="AS175">
        <v>0</v>
      </c>
      <c r="AT175" s="1" t="s">
        <v>127</v>
      </c>
      <c r="AU175" s="1" t="s">
        <v>127</v>
      </c>
      <c r="AV175" s="1" t="s">
        <v>127</v>
      </c>
      <c r="AW175" s="1" t="s">
        <v>127</v>
      </c>
      <c r="AX175" s="1" t="s">
        <v>127</v>
      </c>
      <c r="AY175" s="1" t="s">
        <v>127</v>
      </c>
      <c r="AZ175" s="1" t="s">
        <v>127</v>
      </c>
      <c r="BA175" s="1" t="s">
        <v>127</v>
      </c>
      <c r="BB175" s="1" t="s">
        <v>127</v>
      </c>
      <c r="BC175" s="1" t="s">
        <v>127</v>
      </c>
      <c r="BD175" s="1" t="s">
        <v>52</v>
      </c>
      <c r="BE175" s="1" t="s">
        <v>127</v>
      </c>
      <c r="BF175" s="1" t="s">
        <v>127</v>
      </c>
      <c r="BG175" s="1" t="s">
        <v>127</v>
      </c>
      <c r="BH175" s="1" t="s">
        <v>127</v>
      </c>
      <c r="BI175" s="1" t="s">
        <v>127</v>
      </c>
      <c r="BJ175" s="1" t="s">
        <v>127</v>
      </c>
      <c r="BK175" s="1" t="s">
        <v>58</v>
      </c>
      <c r="BL175" s="1" t="s">
        <v>127</v>
      </c>
      <c r="BM175" s="1" t="s">
        <v>60</v>
      </c>
      <c r="BN175" s="1" t="s">
        <v>127</v>
      </c>
      <c r="BO175" s="1" t="s">
        <v>62</v>
      </c>
      <c r="BP175" s="1" t="s">
        <v>63</v>
      </c>
      <c r="BQ175" s="1" t="s">
        <v>64</v>
      </c>
      <c r="BR175" s="1" t="s">
        <v>127</v>
      </c>
      <c r="BS175" s="1" t="s">
        <v>127</v>
      </c>
      <c r="BT175" s="1" t="s">
        <v>67</v>
      </c>
      <c r="BU175" s="1" t="s">
        <v>127</v>
      </c>
      <c r="BV175" s="1" t="s">
        <v>127</v>
      </c>
      <c r="BW175" s="1" t="s">
        <v>127</v>
      </c>
      <c r="BX175" s="1" t="s">
        <v>127</v>
      </c>
      <c r="BY175" s="1" t="s">
        <v>127</v>
      </c>
      <c r="BZ175" s="1" t="s">
        <v>127</v>
      </c>
      <c r="CA175" s="1" t="s">
        <v>127</v>
      </c>
      <c r="CB175" s="1" t="s">
        <v>127</v>
      </c>
      <c r="CC175" s="1" t="s">
        <v>127</v>
      </c>
      <c r="CD175" s="1" t="s">
        <v>127</v>
      </c>
      <c r="CE175" s="1" t="s">
        <v>127</v>
      </c>
      <c r="CF175" s="1" t="s">
        <v>921</v>
      </c>
      <c r="CG175" s="1" t="s">
        <v>127</v>
      </c>
      <c r="CH175" s="1" t="s">
        <v>127</v>
      </c>
      <c r="CI175" s="1" t="s">
        <v>127</v>
      </c>
      <c r="CJ175" s="1" t="s">
        <v>127</v>
      </c>
      <c r="CK175" s="1" t="s">
        <v>127</v>
      </c>
      <c r="CL175" s="1" t="s">
        <v>127</v>
      </c>
      <c r="CM175" s="1" t="s">
        <v>127</v>
      </c>
      <c r="CN175" s="1" t="s">
        <v>2585</v>
      </c>
      <c r="CO175" s="1" t="s">
        <v>2586</v>
      </c>
      <c r="CP175" s="1" t="s">
        <v>2587</v>
      </c>
      <c r="CQ175" s="1" t="s">
        <v>127</v>
      </c>
      <c r="CR175" s="1" t="s">
        <v>88</v>
      </c>
      <c r="CS175" s="1" t="s">
        <v>89</v>
      </c>
      <c r="CT175" s="1" t="s">
        <v>127</v>
      </c>
      <c r="CU175" s="1" t="s">
        <v>127</v>
      </c>
      <c r="CV175" s="1" t="s">
        <v>92</v>
      </c>
      <c r="CW175" s="1" t="s">
        <v>127</v>
      </c>
      <c r="CX175" s="1" t="s">
        <v>127</v>
      </c>
      <c r="CY175" s="1" t="s">
        <v>127</v>
      </c>
      <c r="CZ175" s="1" t="s">
        <v>127</v>
      </c>
      <c r="DA175" s="1" t="s">
        <v>127</v>
      </c>
      <c r="DB175" s="1" t="s">
        <v>127</v>
      </c>
      <c r="DC175" s="1" t="s">
        <v>98</v>
      </c>
      <c r="DD175" s="1" t="s">
        <v>127</v>
      </c>
      <c r="DE175" s="1" t="s">
        <v>100</v>
      </c>
      <c r="DF175" s="1" t="s">
        <v>101</v>
      </c>
      <c r="DG175" s="1" t="s">
        <v>127</v>
      </c>
      <c r="DH175" s="1" t="s">
        <v>103</v>
      </c>
      <c r="DI175" s="1" t="s">
        <v>127</v>
      </c>
      <c r="DJ175" s="1" t="s">
        <v>127</v>
      </c>
      <c r="DK175" s="1" t="s">
        <v>127</v>
      </c>
      <c r="DL175" s="1" t="s">
        <v>127</v>
      </c>
      <c r="DM175" s="1" t="s">
        <v>107</v>
      </c>
      <c r="DN175" s="1" t="s">
        <v>127</v>
      </c>
      <c r="DO175" s="1" t="s">
        <v>127</v>
      </c>
      <c r="DP175" s="1" t="s">
        <v>127</v>
      </c>
      <c r="DQ175" s="1" t="s">
        <v>127</v>
      </c>
      <c r="DR175" s="1" t="s">
        <v>127</v>
      </c>
      <c r="DS175" s="1" t="s">
        <v>127</v>
      </c>
      <c r="DT175" s="1" t="s">
        <v>127</v>
      </c>
      <c r="DU175" s="1" t="s">
        <v>127</v>
      </c>
      <c r="DV175" s="1" t="s">
        <v>2588</v>
      </c>
      <c r="DW175" s="1" t="s">
        <v>698</v>
      </c>
      <c r="DX175" s="1" t="s">
        <v>2589</v>
      </c>
      <c r="DY175" s="1" t="s">
        <v>2590</v>
      </c>
      <c r="DZ175" s="1" t="s">
        <v>2591</v>
      </c>
      <c r="EA175" s="1" t="s">
        <v>2592</v>
      </c>
      <c r="EB175" s="1" t="s">
        <v>2593</v>
      </c>
    </row>
    <row r="176" spans="1:132" x14ac:dyDescent="0.2">
      <c r="A176" s="1" t="s">
        <v>2594</v>
      </c>
      <c r="B176" s="1" t="s">
        <v>2595</v>
      </c>
      <c r="C176" s="1" t="s">
        <v>2596</v>
      </c>
      <c r="D176" s="1" t="s">
        <v>2597</v>
      </c>
      <c r="E176" s="2"/>
      <c r="F176" s="2"/>
      <c r="G176" s="1" t="s">
        <v>185</v>
      </c>
      <c r="H176" s="1" t="s">
        <v>186</v>
      </c>
      <c r="I176" s="1" t="s">
        <v>127</v>
      </c>
      <c r="J176" s="1" t="s">
        <v>187</v>
      </c>
      <c r="K176">
        <v>2015</v>
      </c>
      <c r="L176" s="1" t="s">
        <v>2598</v>
      </c>
      <c r="M176" s="1" t="s">
        <v>12</v>
      </c>
      <c r="N176" s="1" t="s">
        <v>127</v>
      </c>
      <c r="O176" s="1" t="s">
        <v>127</v>
      </c>
      <c r="P176" s="1" t="s">
        <v>15</v>
      </c>
      <c r="Q176" s="1" t="s">
        <v>127</v>
      </c>
      <c r="R176" s="1" t="s">
        <v>127</v>
      </c>
      <c r="S176" s="1" t="s">
        <v>18</v>
      </c>
      <c r="T176" s="1" t="s">
        <v>127</v>
      </c>
      <c r="U176" s="1" t="s">
        <v>127</v>
      </c>
      <c r="V176" s="1" t="s">
        <v>21</v>
      </c>
      <c r="W176" s="1" t="s">
        <v>22</v>
      </c>
      <c r="X176" s="1" t="s">
        <v>127</v>
      </c>
      <c r="Y176" s="1" t="s">
        <v>127</v>
      </c>
      <c r="Z176" s="1" t="s">
        <v>127</v>
      </c>
      <c r="AA176" s="1" t="s">
        <v>26</v>
      </c>
      <c r="AB176" s="1" t="s">
        <v>27</v>
      </c>
      <c r="AC176" s="1" t="s">
        <v>169</v>
      </c>
      <c r="AD176" s="1" t="s">
        <v>127</v>
      </c>
      <c r="AE176" s="1" t="s">
        <v>393</v>
      </c>
      <c r="AF176" s="1" t="s">
        <v>127</v>
      </c>
      <c r="AG176" s="1" t="s">
        <v>2595</v>
      </c>
      <c r="AH176" s="1" t="s">
        <v>203</v>
      </c>
      <c r="AI176" s="1" t="s">
        <v>127</v>
      </c>
      <c r="AJ176">
        <v>31</v>
      </c>
      <c r="AK176" s="1" t="s">
        <v>258</v>
      </c>
      <c r="AL176" s="1" t="s">
        <v>133</v>
      </c>
      <c r="AM176">
        <v>0</v>
      </c>
      <c r="AN176">
        <v>5</v>
      </c>
      <c r="AO176" s="1" t="s">
        <v>127</v>
      </c>
      <c r="AP176" s="1" t="s">
        <v>127</v>
      </c>
      <c r="AQ176" s="1" t="s">
        <v>39</v>
      </c>
      <c r="AR176">
        <v>0</v>
      </c>
      <c r="AS176">
        <v>25</v>
      </c>
      <c r="AT176" s="1" t="s">
        <v>127</v>
      </c>
      <c r="AU176" s="1" t="s">
        <v>127</v>
      </c>
      <c r="AV176" s="1" t="s">
        <v>127</v>
      </c>
      <c r="AW176" s="1" t="s">
        <v>127</v>
      </c>
      <c r="AX176" s="1" t="s">
        <v>127</v>
      </c>
      <c r="AY176" s="1" t="s">
        <v>127</v>
      </c>
      <c r="AZ176" s="1" t="s">
        <v>127</v>
      </c>
      <c r="BA176" s="1" t="s">
        <v>127</v>
      </c>
      <c r="BB176" s="1" t="s">
        <v>127</v>
      </c>
      <c r="BC176" s="1" t="s">
        <v>127</v>
      </c>
      <c r="BD176" s="1" t="s">
        <v>52</v>
      </c>
      <c r="BE176" s="1" t="s">
        <v>127</v>
      </c>
      <c r="BF176" s="1" t="s">
        <v>127</v>
      </c>
      <c r="BG176" s="1" t="s">
        <v>127</v>
      </c>
      <c r="BH176" s="1" t="s">
        <v>127</v>
      </c>
      <c r="BI176" s="1" t="s">
        <v>56</v>
      </c>
      <c r="BJ176" s="1" t="s">
        <v>57</v>
      </c>
      <c r="BK176" s="1" t="s">
        <v>58</v>
      </c>
      <c r="BL176" s="1" t="s">
        <v>59</v>
      </c>
      <c r="BM176" s="1" t="s">
        <v>127</v>
      </c>
      <c r="BN176" s="1" t="s">
        <v>127</v>
      </c>
      <c r="BO176" s="1" t="s">
        <v>127</v>
      </c>
      <c r="BP176" s="1" t="s">
        <v>127</v>
      </c>
      <c r="BQ176" s="1" t="s">
        <v>64</v>
      </c>
      <c r="BR176" s="1" t="s">
        <v>127</v>
      </c>
      <c r="BS176" s="1" t="s">
        <v>66</v>
      </c>
      <c r="BT176" s="1" t="s">
        <v>67</v>
      </c>
      <c r="BU176" s="1" t="s">
        <v>127</v>
      </c>
      <c r="BV176" s="1" t="s">
        <v>68</v>
      </c>
      <c r="BW176" s="1" t="s">
        <v>69</v>
      </c>
      <c r="BX176" s="1" t="s">
        <v>127</v>
      </c>
      <c r="BY176" s="1" t="s">
        <v>71</v>
      </c>
      <c r="BZ176" s="1" t="s">
        <v>127</v>
      </c>
      <c r="CA176" s="1" t="s">
        <v>127</v>
      </c>
      <c r="CB176" s="1" t="s">
        <v>74</v>
      </c>
      <c r="CC176" s="1" t="s">
        <v>75</v>
      </c>
      <c r="CD176" s="1" t="s">
        <v>76</v>
      </c>
      <c r="CE176" s="1" t="s">
        <v>77</v>
      </c>
      <c r="CF176" s="1" t="s">
        <v>127</v>
      </c>
      <c r="CG176" s="1" t="s">
        <v>78</v>
      </c>
      <c r="CH176" s="1" t="s">
        <v>79</v>
      </c>
      <c r="CI176" s="1" t="s">
        <v>80</v>
      </c>
      <c r="CJ176" s="1" t="s">
        <v>81</v>
      </c>
      <c r="CK176" s="1" t="s">
        <v>82</v>
      </c>
      <c r="CL176" s="1" t="s">
        <v>83</v>
      </c>
      <c r="CM176" s="1" t="s">
        <v>84</v>
      </c>
      <c r="CN176" s="1" t="s">
        <v>127</v>
      </c>
      <c r="CO176" s="1" t="s">
        <v>2599</v>
      </c>
      <c r="CP176" s="1" t="s">
        <v>2600</v>
      </c>
      <c r="CQ176" s="1" t="s">
        <v>87</v>
      </c>
      <c r="CR176" s="1" t="s">
        <v>88</v>
      </c>
      <c r="CS176" s="1" t="s">
        <v>89</v>
      </c>
      <c r="CT176" s="1" t="s">
        <v>90</v>
      </c>
      <c r="CU176" s="1" t="s">
        <v>127</v>
      </c>
      <c r="CV176" s="1" t="s">
        <v>127</v>
      </c>
      <c r="CW176" s="1" t="s">
        <v>127</v>
      </c>
      <c r="CX176" s="1" t="s">
        <v>127</v>
      </c>
      <c r="CY176" s="1" t="s">
        <v>127</v>
      </c>
      <c r="CZ176" s="1" t="s">
        <v>127</v>
      </c>
      <c r="DA176" s="1" t="s">
        <v>127</v>
      </c>
      <c r="DB176" s="1" t="s">
        <v>127</v>
      </c>
      <c r="DC176" s="1" t="s">
        <v>98</v>
      </c>
      <c r="DD176" s="1" t="s">
        <v>99</v>
      </c>
      <c r="DE176" s="1" t="s">
        <v>100</v>
      </c>
      <c r="DF176" s="1" t="s">
        <v>101</v>
      </c>
      <c r="DG176" s="1" t="s">
        <v>102</v>
      </c>
      <c r="DH176" s="1" t="s">
        <v>103</v>
      </c>
      <c r="DI176" s="1" t="s">
        <v>104</v>
      </c>
      <c r="DJ176" s="1" t="s">
        <v>105</v>
      </c>
      <c r="DK176" s="1" t="s">
        <v>127</v>
      </c>
      <c r="DL176" s="1" t="s">
        <v>127</v>
      </c>
      <c r="DM176" s="1" t="s">
        <v>107</v>
      </c>
      <c r="DN176" s="1" t="s">
        <v>127</v>
      </c>
      <c r="DO176" s="1" t="s">
        <v>127</v>
      </c>
      <c r="DP176" s="1" t="s">
        <v>127</v>
      </c>
      <c r="DQ176" s="1" t="s">
        <v>110</v>
      </c>
      <c r="DR176" s="1" t="s">
        <v>127</v>
      </c>
      <c r="DS176" s="1" t="s">
        <v>127</v>
      </c>
      <c r="DT176" s="1" t="s">
        <v>127</v>
      </c>
      <c r="DU176" s="1" t="s">
        <v>127</v>
      </c>
      <c r="DV176" s="1" t="s">
        <v>2601</v>
      </c>
      <c r="DW176" s="1" t="s">
        <v>2602</v>
      </c>
      <c r="DX176" s="1" t="s">
        <v>2603</v>
      </c>
      <c r="DY176" s="1" t="s">
        <v>2604</v>
      </c>
      <c r="DZ176" s="1" t="s">
        <v>2605</v>
      </c>
      <c r="EA176" s="1" t="s">
        <v>2606</v>
      </c>
      <c r="EB176" s="1" t="s">
        <v>2607</v>
      </c>
    </row>
    <row r="177" spans="1:132" x14ac:dyDescent="0.2">
      <c r="A177" s="1" t="s">
        <v>2608</v>
      </c>
      <c r="B177" s="1" t="s">
        <v>2609</v>
      </c>
      <c r="C177" s="1" t="s">
        <v>2610</v>
      </c>
      <c r="D177" s="1" t="s">
        <v>2611</v>
      </c>
      <c r="E177" s="2"/>
      <c r="F177" s="2"/>
      <c r="G177" s="1" t="s">
        <v>185</v>
      </c>
      <c r="H177" s="1" t="s">
        <v>2612</v>
      </c>
      <c r="I177" s="1" t="s">
        <v>127</v>
      </c>
      <c r="J177" s="1" t="s">
        <v>128</v>
      </c>
      <c r="K177">
        <v>2012</v>
      </c>
      <c r="L177" s="1" t="s">
        <v>2613</v>
      </c>
      <c r="M177" s="1" t="s">
        <v>12</v>
      </c>
      <c r="N177" s="1" t="s">
        <v>127</v>
      </c>
      <c r="O177" s="1" t="s">
        <v>127</v>
      </c>
      <c r="P177" s="1" t="s">
        <v>127</v>
      </c>
      <c r="Q177" s="1" t="s">
        <v>127</v>
      </c>
      <c r="R177" s="1" t="s">
        <v>17</v>
      </c>
      <c r="S177" s="1" t="s">
        <v>18</v>
      </c>
      <c r="T177" s="1" t="s">
        <v>19</v>
      </c>
      <c r="U177" s="1" t="s">
        <v>127</v>
      </c>
      <c r="V177" s="1" t="s">
        <v>21</v>
      </c>
      <c r="W177" s="1" t="s">
        <v>22</v>
      </c>
      <c r="X177" s="1" t="s">
        <v>23</v>
      </c>
      <c r="Y177" s="1" t="s">
        <v>127</v>
      </c>
      <c r="Z177" s="1" t="s">
        <v>127</v>
      </c>
      <c r="AA177" s="1" t="s">
        <v>127</v>
      </c>
      <c r="AB177" s="1" t="s">
        <v>127</v>
      </c>
      <c r="AC177" s="1" t="s">
        <v>188</v>
      </c>
      <c r="AD177" s="1" t="s">
        <v>127</v>
      </c>
      <c r="AE177" s="1" t="s">
        <v>188</v>
      </c>
      <c r="AF177" s="1" t="s">
        <v>127</v>
      </c>
      <c r="AG177" s="1" t="s">
        <v>2614</v>
      </c>
      <c r="AH177" s="1" t="s">
        <v>131</v>
      </c>
      <c r="AI177" s="1" t="s">
        <v>127</v>
      </c>
      <c r="AJ177">
        <v>28</v>
      </c>
      <c r="AK177" s="1" t="s">
        <v>2615</v>
      </c>
      <c r="AL177" s="1" t="s">
        <v>172</v>
      </c>
      <c r="AM177">
        <v>10</v>
      </c>
      <c r="AN177">
        <v>1</v>
      </c>
      <c r="AO177" s="1" t="s">
        <v>37</v>
      </c>
      <c r="AP177" s="1" t="s">
        <v>127</v>
      </c>
      <c r="AQ177" s="1" t="s">
        <v>127</v>
      </c>
      <c r="AR177">
        <v>7</v>
      </c>
      <c r="AS177">
        <v>0</v>
      </c>
      <c r="AT177" s="1" t="s">
        <v>127</v>
      </c>
      <c r="AU177" s="1" t="s">
        <v>127</v>
      </c>
      <c r="AV177" s="1" t="s">
        <v>127</v>
      </c>
      <c r="AW177" s="1" t="s">
        <v>127</v>
      </c>
      <c r="AX177" s="1" t="s">
        <v>127</v>
      </c>
      <c r="AY177" s="1" t="s">
        <v>127</v>
      </c>
      <c r="AZ177" s="1" t="s">
        <v>127</v>
      </c>
      <c r="BA177" s="1" t="s">
        <v>127</v>
      </c>
      <c r="BB177" s="1" t="s">
        <v>127</v>
      </c>
      <c r="BC177" s="1" t="s">
        <v>51</v>
      </c>
      <c r="BD177" s="1" t="s">
        <v>127</v>
      </c>
      <c r="BE177" s="1" t="s">
        <v>127</v>
      </c>
      <c r="BF177" s="1" t="s">
        <v>127</v>
      </c>
      <c r="BG177" s="1" t="s">
        <v>127</v>
      </c>
      <c r="BH177" s="1" t="s">
        <v>127</v>
      </c>
      <c r="BI177" s="1" t="s">
        <v>56</v>
      </c>
      <c r="BJ177" s="1" t="s">
        <v>127</v>
      </c>
      <c r="BK177" s="1" t="s">
        <v>58</v>
      </c>
      <c r="BL177" s="1" t="s">
        <v>59</v>
      </c>
      <c r="BM177" s="1" t="s">
        <v>127</v>
      </c>
      <c r="BN177" s="1" t="s">
        <v>127</v>
      </c>
      <c r="BO177" s="1" t="s">
        <v>127</v>
      </c>
      <c r="BP177" s="1" t="s">
        <v>127</v>
      </c>
      <c r="BQ177" s="1" t="s">
        <v>64</v>
      </c>
      <c r="BR177" s="1" t="s">
        <v>127</v>
      </c>
      <c r="BS177" s="1" t="s">
        <v>127</v>
      </c>
      <c r="BT177" s="1" t="s">
        <v>127</v>
      </c>
      <c r="BU177" s="1" t="s">
        <v>127</v>
      </c>
      <c r="BV177" s="1" t="s">
        <v>68</v>
      </c>
      <c r="BW177" s="1" t="s">
        <v>69</v>
      </c>
      <c r="BX177" s="1" t="s">
        <v>70</v>
      </c>
      <c r="BY177" s="1" t="s">
        <v>71</v>
      </c>
      <c r="BZ177" s="1" t="s">
        <v>72</v>
      </c>
      <c r="CA177" s="1" t="s">
        <v>73</v>
      </c>
      <c r="CB177" s="1" t="s">
        <v>74</v>
      </c>
      <c r="CC177" s="1" t="s">
        <v>75</v>
      </c>
      <c r="CD177" s="1" t="s">
        <v>76</v>
      </c>
      <c r="CE177" s="1" t="s">
        <v>77</v>
      </c>
      <c r="CF177" s="1" t="s">
        <v>127</v>
      </c>
      <c r="CG177" s="1" t="s">
        <v>78</v>
      </c>
      <c r="CH177" s="1" t="s">
        <v>79</v>
      </c>
      <c r="CI177" s="1" t="s">
        <v>80</v>
      </c>
      <c r="CJ177" s="1" t="s">
        <v>81</v>
      </c>
      <c r="CK177" s="1" t="s">
        <v>82</v>
      </c>
      <c r="CL177" s="1" t="s">
        <v>83</v>
      </c>
      <c r="CM177" s="1" t="s">
        <v>84</v>
      </c>
      <c r="CN177" s="1" t="s">
        <v>127</v>
      </c>
      <c r="CO177" s="1" t="s">
        <v>2616</v>
      </c>
      <c r="CP177" s="1" t="s">
        <v>2617</v>
      </c>
      <c r="CQ177" s="1" t="s">
        <v>127</v>
      </c>
      <c r="CR177" s="1" t="s">
        <v>88</v>
      </c>
      <c r="CS177" s="1" t="s">
        <v>89</v>
      </c>
      <c r="CT177" s="1" t="s">
        <v>90</v>
      </c>
      <c r="CU177" s="1" t="s">
        <v>127</v>
      </c>
      <c r="CV177" s="1" t="s">
        <v>127</v>
      </c>
      <c r="CW177" s="1" t="s">
        <v>127</v>
      </c>
      <c r="CX177" s="1" t="s">
        <v>127</v>
      </c>
      <c r="CY177" s="1" t="s">
        <v>127</v>
      </c>
      <c r="CZ177" s="1" t="s">
        <v>127</v>
      </c>
      <c r="DA177" s="1" t="s">
        <v>127</v>
      </c>
      <c r="DB177" s="1" t="s">
        <v>127</v>
      </c>
      <c r="DC177" s="1" t="s">
        <v>98</v>
      </c>
      <c r="DD177" s="1" t="s">
        <v>99</v>
      </c>
      <c r="DE177" s="1" t="s">
        <v>100</v>
      </c>
      <c r="DF177" s="1" t="s">
        <v>101</v>
      </c>
      <c r="DG177" s="1" t="s">
        <v>102</v>
      </c>
      <c r="DH177" s="1" t="s">
        <v>103</v>
      </c>
      <c r="DI177" s="1" t="s">
        <v>104</v>
      </c>
      <c r="DJ177" s="1" t="s">
        <v>105</v>
      </c>
      <c r="DK177" s="1" t="s">
        <v>127</v>
      </c>
      <c r="DL177" s="1" t="s">
        <v>127</v>
      </c>
      <c r="DM177" s="1" t="s">
        <v>127</v>
      </c>
      <c r="DN177" s="1" t="s">
        <v>127</v>
      </c>
      <c r="DO177" s="1" t="s">
        <v>127</v>
      </c>
      <c r="DP177" s="1" t="s">
        <v>127</v>
      </c>
      <c r="DQ177" s="1" t="s">
        <v>127</v>
      </c>
      <c r="DR177" s="1" t="s">
        <v>127</v>
      </c>
      <c r="DS177" s="1" t="s">
        <v>127</v>
      </c>
      <c r="DT177" s="1" t="s">
        <v>127</v>
      </c>
      <c r="DU177" s="1" t="s">
        <v>127</v>
      </c>
      <c r="DV177" s="1" t="s">
        <v>127</v>
      </c>
      <c r="DW177" s="1" t="s">
        <v>127</v>
      </c>
      <c r="DX177" s="1" t="s">
        <v>2618</v>
      </c>
      <c r="DY177" s="1" t="s">
        <v>127</v>
      </c>
      <c r="DZ177" s="1" t="s">
        <v>2619</v>
      </c>
      <c r="EA177" s="1" t="s">
        <v>2620</v>
      </c>
      <c r="EB177" s="1" t="s">
        <v>2621</v>
      </c>
    </row>
    <row r="178" spans="1:132" x14ac:dyDescent="0.2">
      <c r="A178" s="1" t="s">
        <v>2622</v>
      </c>
      <c r="B178" s="1" t="s">
        <v>2623</v>
      </c>
      <c r="C178" s="1" t="s">
        <v>2624</v>
      </c>
      <c r="D178" s="1" t="s">
        <v>2625</v>
      </c>
      <c r="E178" s="2"/>
      <c r="F178" s="2"/>
      <c r="G178" s="1" t="s">
        <v>185</v>
      </c>
      <c r="H178" s="1" t="s">
        <v>186</v>
      </c>
      <c r="I178" s="1" t="s">
        <v>2626</v>
      </c>
      <c r="J178" s="1" t="s">
        <v>150</v>
      </c>
      <c r="K178">
        <v>2013</v>
      </c>
      <c r="L178" s="1" t="s">
        <v>2627</v>
      </c>
      <c r="M178" s="1" t="s">
        <v>127</v>
      </c>
      <c r="N178" s="1" t="s">
        <v>127</v>
      </c>
      <c r="O178" s="1" t="s">
        <v>127</v>
      </c>
      <c r="P178" s="1" t="s">
        <v>127</v>
      </c>
      <c r="Q178" s="1" t="s">
        <v>127</v>
      </c>
      <c r="R178" s="1" t="s">
        <v>127</v>
      </c>
      <c r="S178" s="1" t="s">
        <v>18</v>
      </c>
      <c r="T178" s="1" t="s">
        <v>127</v>
      </c>
      <c r="U178" s="1" t="s">
        <v>127</v>
      </c>
      <c r="V178" s="1" t="s">
        <v>21</v>
      </c>
      <c r="W178" s="1" t="s">
        <v>22</v>
      </c>
      <c r="X178" s="1" t="s">
        <v>23</v>
      </c>
      <c r="Y178" s="1" t="s">
        <v>127</v>
      </c>
      <c r="Z178" s="1" t="s">
        <v>127</v>
      </c>
      <c r="AA178" s="1" t="s">
        <v>127</v>
      </c>
      <c r="AB178" s="1" t="s">
        <v>127</v>
      </c>
      <c r="AC178" s="1" t="s">
        <v>127</v>
      </c>
      <c r="AD178" s="1" t="s">
        <v>2628</v>
      </c>
      <c r="AE178" s="1" t="s">
        <v>393</v>
      </c>
      <c r="AF178" s="1" t="s">
        <v>127</v>
      </c>
      <c r="AG178" s="1" t="s">
        <v>127</v>
      </c>
      <c r="AH178" s="1" t="s">
        <v>127</v>
      </c>
      <c r="AI178" s="1" t="s">
        <v>127</v>
      </c>
      <c r="AJ178"/>
      <c r="AK178" s="1" t="s">
        <v>127</v>
      </c>
      <c r="AL178" s="1" t="s">
        <v>127</v>
      </c>
      <c r="AM178"/>
      <c r="AN178">
        <v>15</v>
      </c>
      <c r="AO178" s="1" t="s">
        <v>127</v>
      </c>
      <c r="AP178" s="1" t="s">
        <v>127</v>
      </c>
      <c r="AQ178" s="1" t="s">
        <v>39</v>
      </c>
      <c r="AR178"/>
      <c r="AS178">
        <v>25</v>
      </c>
      <c r="AT178" s="1" t="s">
        <v>127</v>
      </c>
      <c r="AU178" s="1" t="s">
        <v>127</v>
      </c>
      <c r="AV178" s="1" t="s">
        <v>127</v>
      </c>
      <c r="AW178" s="1" t="s">
        <v>127</v>
      </c>
      <c r="AX178" s="1" t="s">
        <v>127</v>
      </c>
      <c r="AY178" s="1" t="s">
        <v>127</v>
      </c>
      <c r="AZ178" s="1" t="s">
        <v>127</v>
      </c>
      <c r="BA178" s="1" t="s">
        <v>127</v>
      </c>
      <c r="BB178" s="1" t="s">
        <v>127</v>
      </c>
      <c r="BC178" s="1" t="s">
        <v>127</v>
      </c>
      <c r="BD178" s="1" t="s">
        <v>52</v>
      </c>
      <c r="BE178" s="1" t="s">
        <v>127</v>
      </c>
      <c r="BF178" s="1" t="s">
        <v>54</v>
      </c>
      <c r="BG178" s="1" t="s">
        <v>127</v>
      </c>
      <c r="BH178" s="1" t="s">
        <v>127</v>
      </c>
      <c r="BI178" s="1" t="s">
        <v>127</v>
      </c>
      <c r="BJ178" s="1" t="s">
        <v>57</v>
      </c>
      <c r="BK178" s="1" t="s">
        <v>58</v>
      </c>
      <c r="BL178" s="1" t="s">
        <v>127</v>
      </c>
      <c r="BM178" s="1" t="s">
        <v>127</v>
      </c>
      <c r="BN178" s="1" t="s">
        <v>127</v>
      </c>
      <c r="BO178" s="1" t="s">
        <v>127</v>
      </c>
      <c r="BP178" s="1" t="s">
        <v>127</v>
      </c>
      <c r="BQ178" s="1" t="s">
        <v>127</v>
      </c>
      <c r="BR178" s="1" t="s">
        <v>127</v>
      </c>
      <c r="BS178" s="1" t="s">
        <v>127</v>
      </c>
      <c r="BT178" s="1" t="s">
        <v>127</v>
      </c>
      <c r="BU178" s="1" t="s">
        <v>127</v>
      </c>
      <c r="BV178" s="1" t="s">
        <v>68</v>
      </c>
      <c r="BW178" s="1" t="s">
        <v>69</v>
      </c>
      <c r="BX178" s="1" t="s">
        <v>127</v>
      </c>
      <c r="BY178" s="1" t="s">
        <v>71</v>
      </c>
      <c r="BZ178" s="1" t="s">
        <v>72</v>
      </c>
      <c r="CA178" s="1" t="s">
        <v>127</v>
      </c>
      <c r="CB178" s="1" t="s">
        <v>74</v>
      </c>
      <c r="CC178" s="1" t="s">
        <v>127</v>
      </c>
      <c r="CD178" s="1" t="s">
        <v>127</v>
      </c>
      <c r="CE178" s="1" t="s">
        <v>127</v>
      </c>
      <c r="CF178" s="1" t="s">
        <v>127</v>
      </c>
      <c r="CG178" s="1" t="s">
        <v>78</v>
      </c>
      <c r="CH178" s="1" t="s">
        <v>79</v>
      </c>
      <c r="CI178" s="1" t="s">
        <v>127</v>
      </c>
      <c r="CJ178" s="1" t="s">
        <v>127</v>
      </c>
      <c r="CK178" s="1" t="s">
        <v>82</v>
      </c>
      <c r="CL178" s="1" t="s">
        <v>83</v>
      </c>
      <c r="CM178" s="1" t="s">
        <v>84</v>
      </c>
      <c r="CN178" s="1" t="s">
        <v>127</v>
      </c>
      <c r="CO178" s="1" t="s">
        <v>2629</v>
      </c>
      <c r="CP178" s="1" t="s">
        <v>2630</v>
      </c>
      <c r="CQ178" s="1" t="s">
        <v>87</v>
      </c>
      <c r="CR178" s="1" t="s">
        <v>127</v>
      </c>
      <c r="CS178" s="1" t="s">
        <v>127</v>
      </c>
      <c r="CT178" s="1" t="s">
        <v>127</v>
      </c>
      <c r="CU178" s="1" t="s">
        <v>127</v>
      </c>
      <c r="CV178" s="1" t="s">
        <v>127</v>
      </c>
      <c r="CW178" s="1" t="s">
        <v>127</v>
      </c>
      <c r="CX178" s="1" t="s">
        <v>94</v>
      </c>
      <c r="CY178" s="1" t="s">
        <v>95</v>
      </c>
      <c r="CZ178" s="1" t="s">
        <v>127</v>
      </c>
      <c r="DA178" s="1" t="s">
        <v>127</v>
      </c>
      <c r="DB178" s="1" t="s">
        <v>127</v>
      </c>
      <c r="DC178" s="1" t="s">
        <v>98</v>
      </c>
      <c r="DD178" s="1" t="s">
        <v>99</v>
      </c>
      <c r="DE178" s="1" t="s">
        <v>127</v>
      </c>
      <c r="DF178" s="1" t="s">
        <v>101</v>
      </c>
      <c r="DG178" s="1" t="s">
        <v>127</v>
      </c>
      <c r="DH178" s="1" t="s">
        <v>103</v>
      </c>
      <c r="DI178" s="1" t="s">
        <v>127</v>
      </c>
      <c r="DJ178" s="1" t="s">
        <v>105</v>
      </c>
      <c r="DK178" s="1" t="s">
        <v>127</v>
      </c>
      <c r="DL178" s="1" t="s">
        <v>127</v>
      </c>
      <c r="DM178" s="1" t="s">
        <v>127</v>
      </c>
      <c r="DN178" s="1" t="s">
        <v>127</v>
      </c>
      <c r="DO178" s="1" t="s">
        <v>127</v>
      </c>
      <c r="DP178" s="1" t="s">
        <v>109</v>
      </c>
      <c r="DQ178" s="1" t="s">
        <v>110</v>
      </c>
      <c r="DR178" s="1" t="s">
        <v>127</v>
      </c>
      <c r="DS178" s="1" t="s">
        <v>127</v>
      </c>
      <c r="DT178" s="1" t="s">
        <v>127</v>
      </c>
      <c r="DU178" s="1" t="s">
        <v>127</v>
      </c>
      <c r="DV178" s="1" t="s">
        <v>2631</v>
      </c>
      <c r="DW178" s="1" t="s">
        <v>2632</v>
      </c>
      <c r="DX178" s="1" t="s">
        <v>2633</v>
      </c>
      <c r="DY178" s="1" t="s">
        <v>127</v>
      </c>
      <c r="DZ178" s="1" t="s">
        <v>2634</v>
      </c>
      <c r="EA178" s="1" t="s">
        <v>2635</v>
      </c>
      <c r="EB178" s="1" t="s">
        <v>2636</v>
      </c>
    </row>
    <row r="179" spans="1:132" x14ac:dyDescent="0.2">
      <c r="A179" s="1" t="s">
        <v>2637</v>
      </c>
      <c r="B179" s="1" t="s">
        <v>2638</v>
      </c>
      <c r="C179" s="1" t="s">
        <v>227</v>
      </c>
      <c r="D179" s="1" t="s">
        <v>2639</v>
      </c>
      <c r="E179" s="2"/>
      <c r="F179" s="2"/>
      <c r="G179" s="1" t="s">
        <v>218</v>
      </c>
      <c r="H179" s="1" t="s">
        <v>219</v>
      </c>
      <c r="I179" s="1" t="s">
        <v>127</v>
      </c>
      <c r="J179" s="1" t="s">
        <v>187</v>
      </c>
      <c r="K179">
        <v>2013</v>
      </c>
      <c r="L179" s="1" t="s">
        <v>2640</v>
      </c>
      <c r="M179" s="1" t="s">
        <v>12</v>
      </c>
      <c r="N179" s="1" t="s">
        <v>127</v>
      </c>
      <c r="O179" s="1" t="s">
        <v>127</v>
      </c>
      <c r="P179" s="1" t="s">
        <v>127</v>
      </c>
      <c r="Q179" s="1" t="s">
        <v>127</v>
      </c>
      <c r="R179" s="1" t="s">
        <v>127</v>
      </c>
      <c r="S179" s="1" t="s">
        <v>127</v>
      </c>
      <c r="T179" s="1" t="s">
        <v>127</v>
      </c>
      <c r="U179" s="1" t="s">
        <v>127</v>
      </c>
      <c r="V179" s="1" t="s">
        <v>21</v>
      </c>
      <c r="W179" s="1" t="s">
        <v>127</v>
      </c>
      <c r="X179" s="1" t="s">
        <v>127</v>
      </c>
      <c r="Y179" s="1" t="s">
        <v>127</v>
      </c>
      <c r="Z179" s="1" t="s">
        <v>127</v>
      </c>
      <c r="AA179" s="1" t="s">
        <v>127</v>
      </c>
      <c r="AB179" s="1" t="s">
        <v>127</v>
      </c>
      <c r="AC179" s="1" t="s">
        <v>272</v>
      </c>
      <c r="AD179" s="1" t="s">
        <v>127</v>
      </c>
      <c r="AE179" s="1" t="s">
        <v>272</v>
      </c>
      <c r="AF179" s="1" t="s">
        <v>127</v>
      </c>
      <c r="AG179" s="1" t="s">
        <v>2638</v>
      </c>
      <c r="AH179" s="1" t="s">
        <v>131</v>
      </c>
      <c r="AI179" s="1" t="s">
        <v>127</v>
      </c>
      <c r="AJ179">
        <v>33</v>
      </c>
      <c r="AK179" s="1" t="s">
        <v>2641</v>
      </c>
      <c r="AL179" s="1" t="s">
        <v>133</v>
      </c>
      <c r="AM179">
        <v>0</v>
      </c>
      <c r="AN179">
        <v>5</v>
      </c>
      <c r="AO179" s="1" t="s">
        <v>127</v>
      </c>
      <c r="AP179" s="1" t="s">
        <v>127</v>
      </c>
      <c r="AQ179" s="1" t="s">
        <v>39</v>
      </c>
      <c r="AR179">
        <v>0</v>
      </c>
      <c r="AS179">
        <v>10</v>
      </c>
      <c r="AT179" s="1" t="s">
        <v>127</v>
      </c>
      <c r="AU179" s="1" t="s">
        <v>127</v>
      </c>
      <c r="AV179" s="1" t="s">
        <v>127</v>
      </c>
      <c r="AW179" s="1" t="s">
        <v>127</v>
      </c>
      <c r="AX179" s="1" t="s">
        <v>127</v>
      </c>
      <c r="AY179" s="1" t="s">
        <v>127</v>
      </c>
      <c r="AZ179" s="1" t="s">
        <v>127</v>
      </c>
      <c r="BA179" s="1" t="s">
        <v>127</v>
      </c>
      <c r="BB179" s="1" t="s">
        <v>127</v>
      </c>
      <c r="BC179" s="1" t="s">
        <v>127</v>
      </c>
      <c r="BD179" s="1" t="s">
        <v>52</v>
      </c>
      <c r="BE179" s="1" t="s">
        <v>53</v>
      </c>
      <c r="BF179" s="1" t="s">
        <v>127</v>
      </c>
      <c r="BG179" s="1" t="s">
        <v>127</v>
      </c>
      <c r="BH179" s="1" t="s">
        <v>127</v>
      </c>
      <c r="BI179" s="1" t="s">
        <v>56</v>
      </c>
      <c r="BJ179" s="1" t="s">
        <v>127</v>
      </c>
      <c r="BK179" s="1" t="s">
        <v>58</v>
      </c>
      <c r="BL179" s="1" t="s">
        <v>127</v>
      </c>
      <c r="BM179" s="1" t="s">
        <v>127</v>
      </c>
      <c r="BN179" s="1" t="s">
        <v>61</v>
      </c>
      <c r="BO179" s="1" t="s">
        <v>127</v>
      </c>
      <c r="BP179" s="1" t="s">
        <v>127</v>
      </c>
      <c r="BQ179" s="1" t="s">
        <v>127</v>
      </c>
      <c r="BR179" s="1" t="s">
        <v>127</v>
      </c>
      <c r="BS179" s="1" t="s">
        <v>127</v>
      </c>
      <c r="BT179" s="1" t="s">
        <v>127</v>
      </c>
      <c r="BU179" s="1" t="s">
        <v>127</v>
      </c>
      <c r="BV179" s="1" t="s">
        <v>68</v>
      </c>
      <c r="BW179" s="1" t="s">
        <v>127</v>
      </c>
      <c r="BX179" s="1" t="s">
        <v>127</v>
      </c>
      <c r="BY179" s="1" t="s">
        <v>71</v>
      </c>
      <c r="BZ179" s="1" t="s">
        <v>127</v>
      </c>
      <c r="CA179" s="1" t="s">
        <v>127</v>
      </c>
      <c r="CB179" s="1" t="s">
        <v>74</v>
      </c>
      <c r="CC179" s="1" t="s">
        <v>127</v>
      </c>
      <c r="CD179" s="1" t="s">
        <v>127</v>
      </c>
      <c r="CE179" s="1" t="s">
        <v>127</v>
      </c>
      <c r="CF179" s="1" t="s">
        <v>127</v>
      </c>
      <c r="CG179" s="1" t="s">
        <v>78</v>
      </c>
      <c r="CH179" s="1" t="s">
        <v>79</v>
      </c>
      <c r="CI179" s="1" t="s">
        <v>127</v>
      </c>
      <c r="CJ179" s="1" t="s">
        <v>127</v>
      </c>
      <c r="CK179" s="1" t="s">
        <v>82</v>
      </c>
      <c r="CL179" s="1" t="s">
        <v>127</v>
      </c>
      <c r="CM179" s="1" t="s">
        <v>127</v>
      </c>
      <c r="CN179" s="1" t="s">
        <v>2642</v>
      </c>
      <c r="CO179" s="1" t="s">
        <v>2643</v>
      </c>
      <c r="CP179" s="1" t="s">
        <v>2644</v>
      </c>
      <c r="CQ179" s="1" t="s">
        <v>127</v>
      </c>
      <c r="CR179" s="1" t="s">
        <v>127</v>
      </c>
      <c r="CS179" s="1" t="s">
        <v>127</v>
      </c>
      <c r="CT179" s="1" t="s">
        <v>127</v>
      </c>
      <c r="CU179" s="1" t="s">
        <v>127</v>
      </c>
      <c r="CV179" s="1" t="s">
        <v>127</v>
      </c>
      <c r="CW179" s="1" t="s">
        <v>127</v>
      </c>
      <c r="CX179" s="1" t="s">
        <v>127</v>
      </c>
      <c r="CY179" s="1" t="s">
        <v>127</v>
      </c>
      <c r="CZ179" s="1" t="s">
        <v>127</v>
      </c>
      <c r="DA179" s="1" t="s">
        <v>127</v>
      </c>
      <c r="DB179" s="1" t="s">
        <v>2645</v>
      </c>
      <c r="DC179" s="1" t="s">
        <v>98</v>
      </c>
      <c r="DD179" s="1" t="s">
        <v>99</v>
      </c>
      <c r="DE179" s="1" t="s">
        <v>127</v>
      </c>
      <c r="DF179" s="1" t="s">
        <v>127</v>
      </c>
      <c r="DG179" s="1" t="s">
        <v>127</v>
      </c>
      <c r="DH179" s="1" t="s">
        <v>103</v>
      </c>
      <c r="DI179" s="1" t="s">
        <v>127</v>
      </c>
      <c r="DJ179" s="1" t="s">
        <v>105</v>
      </c>
      <c r="DK179" s="1" t="s">
        <v>127</v>
      </c>
      <c r="DL179" s="1" t="s">
        <v>127</v>
      </c>
      <c r="DM179" s="1" t="s">
        <v>127</v>
      </c>
      <c r="DN179" s="1" t="s">
        <v>127</v>
      </c>
      <c r="DO179" s="1" t="s">
        <v>127</v>
      </c>
      <c r="DP179" s="1" t="s">
        <v>109</v>
      </c>
      <c r="DQ179" s="1" t="s">
        <v>127</v>
      </c>
      <c r="DR179" s="1" t="s">
        <v>127</v>
      </c>
      <c r="DS179" s="1" t="s">
        <v>127</v>
      </c>
      <c r="DT179" s="1" t="s">
        <v>127</v>
      </c>
      <c r="DU179" s="1" t="s">
        <v>127</v>
      </c>
      <c r="DV179" s="1" t="s">
        <v>2646</v>
      </c>
      <c r="DW179" s="1" t="s">
        <v>2647</v>
      </c>
      <c r="DX179" s="1" t="s">
        <v>2648</v>
      </c>
      <c r="DY179" s="1" t="s">
        <v>2649</v>
      </c>
      <c r="DZ179" s="1" t="s">
        <v>2650</v>
      </c>
      <c r="EA179" s="1" t="s">
        <v>2651</v>
      </c>
      <c r="EB179" s="1" t="s">
        <v>2652</v>
      </c>
    </row>
    <row r="180" spans="1:132" x14ac:dyDescent="0.2">
      <c r="A180" s="1" t="s">
        <v>2653</v>
      </c>
      <c r="B180" s="1" t="s">
        <v>2654</v>
      </c>
      <c r="C180" s="1" t="s">
        <v>2655</v>
      </c>
      <c r="D180" s="1" t="s">
        <v>2656</v>
      </c>
      <c r="E180" s="2"/>
      <c r="F180" s="2"/>
      <c r="G180" s="1" t="s">
        <v>549</v>
      </c>
      <c r="H180" s="1" t="s">
        <v>550</v>
      </c>
      <c r="I180" s="1" t="s">
        <v>127</v>
      </c>
      <c r="J180" s="1" t="s">
        <v>187</v>
      </c>
      <c r="K180">
        <v>2015</v>
      </c>
      <c r="L180" s="1" t="s">
        <v>2657</v>
      </c>
      <c r="M180" s="1" t="s">
        <v>127</v>
      </c>
      <c r="N180" s="1" t="s">
        <v>127</v>
      </c>
      <c r="O180" s="1" t="s">
        <v>127</v>
      </c>
      <c r="P180" s="1" t="s">
        <v>127</v>
      </c>
      <c r="Q180" s="1" t="s">
        <v>127</v>
      </c>
      <c r="R180" s="1" t="s">
        <v>127</v>
      </c>
      <c r="S180" s="1" t="s">
        <v>18</v>
      </c>
      <c r="T180" s="1" t="s">
        <v>127</v>
      </c>
      <c r="U180" s="1" t="s">
        <v>127</v>
      </c>
      <c r="V180" s="1" t="s">
        <v>127</v>
      </c>
      <c r="W180" s="1" t="s">
        <v>22</v>
      </c>
      <c r="X180" s="1" t="s">
        <v>23</v>
      </c>
      <c r="Y180" s="1" t="s">
        <v>24</v>
      </c>
      <c r="Z180" s="1" t="s">
        <v>127</v>
      </c>
      <c r="AA180" s="1" t="s">
        <v>127</v>
      </c>
      <c r="AB180" s="1" t="s">
        <v>127</v>
      </c>
      <c r="AC180" s="1" t="s">
        <v>127</v>
      </c>
      <c r="AD180" s="1" t="s">
        <v>2658</v>
      </c>
      <c r="AE180" s="1" t="s">
        <v>127</v>
      </c>
      <c r="AF180" s="1" t="s">
        <v>2659</v>
      </c>
      <c r="AG180" s="1" t="s">
        <v>2660</v>
      </c>
      <c r="AH180" s="1" t="s">
        <v>203</v>
      </c>
      <c r="AI180" s="1" t="s">
        <v>127</v>
      </c>
      <c r="AJ180">
        <v>34</v>
      </c>
      <c r="AK180" s="1" t="s">
        <v>325</v>
      </c>
      <c r="AL180" s="1" t="s">
        <v>172</v>
      </c>
      <c r="AM180">
        <v>0</v>
      </c>
      <c r="AN180">
        <v>0</v>
      </c>
      <c r="AO180" s="1" t="s">
        <v>37</v>
      </c>
      <c r="AP180" s="1" t="s">
        <v>127</v>
      </c>
      <c r="AQ180" s="1" t="s">
        <v>127</v>
      </c>
      <c r="AR180">
        <v>0</v>
      </c>
      <c r="AS180">
        <v>0</v>
      </c>
      <c r="AT180" s="1" t="s">
        <v>127</v>
      </c>
      <c r="AU180" s="1" t="s">
        <v>127</v>
      </c>
      <c r="AV180" s="1" t="s">
        <v>127</v>
      </c>
      <c r="AW180" s="1" t="s">
        <v>127</v>
      </c>
      <c r="AX180" s="1" t="s">
        <v>127</v>
      </c>
      <c r="AY180" s="1" t="s">
        <v>127</v>
      </c>
      <c r="AZ180" s="1" t="s">
        <v>127</v>
      </c>
      <c r="BA180" s="1" t="s">
        <v>127</v>
      </c>
      <c r="BB180" s="1" t="s">
        <v>127</v>
      </c>
      <c r="BC180" s="1" t="s">
        <v>127</v>
      </c>
      <c r="BD180" s="1" t="s">
        <v>127</v>
      </c>
      <c r="BE180" s="1" t="s">
        <v>127</v>
      </c>
      <c r="BF180" s="1" t="s">
        <v>127</v>
      </c>
      <c r="BG180" s="1" t="s">
        <v>2661</v>
      </c>
      <c r="BH180" s="1" t="s">
        <v>55</v>
      </c>
      <c r="BI180" s="1" t="s">
        <v>56</v>
      </c>
      <c r="BJ180" s="1" t="s">
        <v>57</v>
      </c>
      <c r="BK180" s="1" t="s">
        <v>58</v>
      </c>
      <c r="BL180" s="1" t="s">
        <v>127</v>
      </c>
      <c r="BM180" s="1" t="s">
        <v>60</v>
      </c>
      <c r="BN180" s="1" t="s">
        <v>127</v>
      </c>
      <c r="BO180" s="1" t="s">
        <v>62</v>
      </c>
      <c r="BP180" s="1" t="s">
        <v>63</v>
      </c>
      <c r="BQ180" s="1" t="s">
        <v>64</v>
      </c>
      <c r="BR180" s="1" t="s">
        <v>65</v>
      </c>
      <c r="BS180" s="1" t="s">
        <v>127</v>
      </c>
      <c r="BT180" s="1" t="s">
        <v>127</v>
      </c>
      <c r="BU180" s="1" t="s">
        <v>127</v>
      </c>
      <c r="BV180" s="1" t="s">
        <v>68</v>
      </c>
      <c r="BW180" s="1" t="s">
        <v>69</v>
      </c>
      <c r="BX180" s="1" t="s">
        <v>127</v>
      </c>
      <c r="BY180" s="1" t="s">
        <v>71</v>
      </c>
      <c r="BZ180" s="1" t="s">
        <v>72</v>
      </c>
      <c r="CA180" s="1" t="s">
        <v>73</v>
      </c>
      <c r="CB180" s="1" t="s">
        <v>74</v>
      </c>
      <c r="CC180" s="1" t="s">
        <v>127</v>
      </c>
      <c r="CD180" s="1" t="s">
        <v>76</v>
      </c>
      <c r="CE180" s="1" t="s">
        <v>127</v>
      </c>
      <c r="CF180" s="1" t="s">
        <v>127</v>
      </c>
      <c r="CG180" s="1" t="s">
        <v>78</v>
      </c>
      <c r="CH180" s="1" t="s">
        <v>79</v>
      </c>
      <c r="CI180" s="1" t="s">
        <v>80</v>
      </c>
      <c r="CJ180" s="1" t="s">
        <v>81</v>
      </c>
      <c r="CK180" s="1" t="s">
        <v>127</v>
      </c>
      <c r="CL180" s="1" t="s">
        <v>83</v>
      </c>
      <c r="CM180" s="1" t="s">
        <v>84</v>
      </c>
      <c r="CN180" s="1" t="s">
        <v>127</v>
      </c>
      <c r="CO180" s="1" t="s">
        <v>2662</v>
      </c>
      <c r="CP180" s="1" t="s">
        <v>2663</v>
      </c>
      <c r="CQ180" s="1" t="s">
        <v>127</v>
      </c>
      <c r="CR180" s="1" t="s">
        <v>88</v>
      </c>
      <c r="CS180" s="1" t="s">
        <v>127</v>
      </c>
      <c r="CT180" s="1" t="s">
        <v>127</v>
      </c>
      <c r="CU180" s="1" t="s">
        <v>127</v>
      </c>
      <c r="CV180" s="1" t="s">
        <v>127</v>
      </c>
      <c r="CW180" s="1" t="s">
        <v>127</v>
      </c>
      <c r="CX180" s="1" t="s">
        <v>127</v>
      </c>
      <c r="CY180" s="1" t="s">
        <v>127</v>
      </c>
      <c r="CZ180" s="1" t="s">
        <v>96</v>
      </c>
      <c r="DA180" s="1" t="s">
        <v>127</v>
      </c>
      <c r="DB180" s="1" t="s">
        <v>127</v>
      </c>
      <c r="DC180" s="1" t="s">
        <v>127</v>
      </c>
      <c r="DD180" s="1" t="s">
        <v>99</v>
      </c>
      <c r="DE180" s="1" t="s">
        <v>100</v>
      </c>
      <c r="DF180" s="1" t="s">
        <v>127</v>
      </c>
      <c r="DG180" s="1" t="s">
        <v>102</v>
      </c>
      <c r="DH180" s="1" t="s">
        <v>127</v>
      </c>
      <c r="DI180" s="1" t="s">
        <v>127</v>
      </c>
      <c r="DJ180" s="1" t="s">
        <v>127</v>
      </c>
      <c r="DK180" s="1" t="s">
        <v>127</v>
      </c>
      <c r="DL180" s="1" t="s">
        <v>127</v>
      </c>
      <c r="DM180" s="1" t="s">
        <v>127</v>
      </c>
      <c r="DN180" s="1" t="s">
        <v>88</v>
      </c>
      <c r="DO180" s="1" t="s">
        <v>127</v>
      </c>
      <c r="DP180" s="1" t="s">
        <v>127</v>
      </c>
      <c r="DQ180" s="1" t="s">
        <v>127</v>
      </c>
      <c r="DR180" s="1" t="s">
        <v>127</v>
      </c>
      <c r="DS180" s="1" t="s">
        <v>127</v>
      </c>
      <c r="DT180" s="1" t="s">
        <v>127</v>
      </c>
      <c r="DU180" s="1" t="s">
        <v>127</v>
      </c>
      <c r="DV180" s="1" t="s">
        <v>2664</v>
      </c>
      <c r="DW180" s="1" t="s">
        <v>2479</v>
      </c>
      <c r="DX180" s="1" t="s">
        <v>2665</v>
      </c>
      <c r="DY180" s="1" t="s">
        <v>2666</v>
      </c>
      <c r="DZ180" s="1" t="s">
        <v>2667</v>
      </c>
      <c r="EA180" s="1" t="s">
        <v>2668</v>
      </c>
      <c r="EB180" s="1" t="s">
        <v>2669</v>
      </c>
    </row>
    <row r="181" spans="1:132" x14ac:dyDescent="0.2">
      <c r="A181" s="1" t="s">
        <v>2670</v>
      </c>
      <c r="B181" s="1" t="s">
        <v>2671</v>
      </c>
      <c r="C181" s="1" t="s">
        <v>2672</v>
      </c>
      <c r="D181" s="1" t="s">
        <v>2673</v>
      </c>
      <c r="E181" s="2"/>
      <c r="F181" s="2"/>
      <c r="G181" s="1" t="s">
        <v>185</v>
      </c>
      <c r="H181" s="1" t="s">
        <v>186</v>
      </c>
      <c r="I181" s="1" t="s">
        <v>127</v>
      </c>
      <c r="J181" s="1" t="s">
        <v>187</v>
      </c>
      <c r="K181">
        <v>2012</v>
      </c>
      <c r="L181" s="1" t="s">
        <v>2674</v>
      </c>
      <c r="M181" s="1" t="s">
        <v>12</v>
      </c>
      <c r="N181" s="1" t="s">
        <v>13</v>
      </c>
      <c r="O181" s="1" t="s">
        <v>127</v>
      </c>
      <c r="P181" s="1" t="s">
        <v>15</v>
      </c>
      <c r="Q181" s="1" t="s">
        <v>127</v>
      </c>
      <c r="R181" s="1" t="s">
        <v>127</v>
      </c>
      <c r="S181" s="1" t="s">
        <v>18</v>
      </c>
      <c r="T181" s="1" t="s">
        <v>19</v>
      </c>
      <c r="U181" s="1" t="s">
        <v>127</v>
      </c>
      <c r="V181" s="1" t="s">
        <v>21</v>
      </c>
      <c r="W181" s="1" t="s">
        <v>22</v>
      </c>
      <c r="X181" s="1" t="s">
        <v>127</v>
      </c>
      <c r="Y181" s="1" t="s">
        <v>127</v>
      </c>
      <c r="Z181" s="1" t="s">
        <v>127</v>
      </c>
      <c r="AA181" s="1" t="s">
        <v>127</v>
      </c>
      <c r="AB181" s="1" t="s">
        <v>127</v>
      </c>
      <c r="AC181" s="1" t="s">
        <v>354</v>
      </c>
      <c r="AD181" s="1" t="s">
        <v>127</v>
      </c>
      <c r="AE181" s="1" t="s">
        <v>188</v>
      </c>
      <c r="AF181" s="1" t="s">
        <v>127</v>
      </c>
      <c r="AG181" s="1" t="s">
        <v>2671</v>
      </c>
      <c r="AH181" s="1" t="s">
        <v>203</v>
      </c>
      <c r="AI181" s="1" t="s">
        <v>127</v>
      </c>
      <c r="AJ181">
        <v>27</v>
      </c>
      <c r="AK181" s="1" t="s">
        <v>2675</v>
      </c>
      <c r="AL181" s="1" t="s">
        <v>133</v>
      </c>
      <c r="AM181">
        <v>0</v>
      </c>
      <c r="AN181">
        <v>2</v>
      </c>
      <c r="AO181" s="1" t="s">
        <v>127</v>
      </c>
      <c r="AP181" s="1" t="s">
        <v>127</v>
      </c>
      <c r="AQ181" s="1" t="s">
        <v>39</v>
      </c>
      <c r="AR181">
        <v>0</v>
      </c>
      <c r="AS181">
        <v>0</v>
      </c>
      <c r="AT181" s="1" t="s">
        <v>127</v>
      </c>
      <c r="AU181" s="1" t="s">
        <v>127</v>
      </c>
      <c r="AV181" s="1" t="s">
        <v>127</v>
      </c>
      <c r="AW181" s="1" t="s">
        <v>127</v>
      </c>
      <c r="AX181" s="1" t="s">
        <v>127</v>
      </c>
      <c r="AY181" s="1" t="s">
        <v>127</v>
      </c>
      <c r="AZ181" s="1" t="s">
        <v>127</v>
      </c>
      <c r="BA181" s="1" t="s">
        <v>127</v>
      </c>
      <c r="BB181" s="1" t="s">
        <v>127</v>
      </c>
      <c r="BC181" s="1" t="s">
        <v>51</v>
      </c>
      <c r="BD181" s="1" t="s">
        <v>127</v>
      </c>
      <c r="BE181" s="1" t="s">
        <v>127</v>
      </c>
      <c r="BF181" s="1" t="s">
        <v>127</v>
      </c>
      <c r="BG181" s="1" t="s">
        <v>127</v>
      </c>
      <c r="BH181" s="1" t="s">
        <v>127</v>
      </c>
      <c r="BI181" s="1" t="s">
        <v>56</v>
      </c>
      <c r="BJ181" s="1" t="s">
        <v>127</v>
      </c>
      <c r="BK181" s="1" t="s">
        <v>58</v>
      </c>
      <c r="BL181" s="1" t="s">
        <v>127</v>
      </c>
      <c r="BM181" s="1" t="s">
        <v>127</v>
      </c>
      <c r="BN181" s="1" t="s">
        <v>127</v>
      </c>
      <c r="BO181" s="1" t="s">
        <v>127</v>
      </c>
      <c r="BP181" s="1" t="s">
        <v>127</v>
      </c>
      <c r="BQ181" s="1" t="s">
        <v>127</v>
      </c>
      <c r="BR181" s="1" t="s">
        <v>127</v>
      </c>
      <c r="BS181" s="1" t="s">
        <v>127</v>
      </c>
      <c r="BT181" s="1" t="s">
        <v>127</v>
      </c>
      <c r="BU181" s="1" t="s">
        <v>127</v>
      </c>
      <c r="BV181" s="1" t="s">
        <v>127</v>
      </c>
      <c r="BW181" s="1" t="s">
        <v>127</v>
      </c>
      <c r="BX181" s="1" t="s">
        <v>127</v>
      </c>
      <c r="BY181" s="1" t="s">
        <v>71</v>
      </c>
      <c r="BZ181" s="1" t="s">
        <v>127</v>
      </c>
      <c r="CA181" s="1" t="s">
        <v>127</v>
      </c>
      <c r="CB181" s="1" t="s">
        <v>127</v>
      </c>
      <c r="CC181" s="1" t="s">
        <v>127</v>
      </c>
      <c r="CD181" s="1" t="s">
        <v>76</v>
      </c>
      <c r="CE181" s="1" t="s">
        <v>127</v>
      </c>
      <c r="CF181" s="1" t="s">
        <v>2676</v>
      </c>
      <c r="CG181" s="1" t="s">
        <v>78</v>
      </c>
      <c r="CH181" s="1" t="s">
        <v>79</v>
      </c>
      <c r="CI181" s="1" t="s">
        <v>127</v>
      </c>
      <c r="CJ181" s="1" t="s">
        <v>81</v>
      </c>
      <c r="CK181" s="1" t="s">
        <v>82</v>
      </c>
      <c r="CL181" s="1" t="s">
        <v>83</v>
      </c>
      <c r="CM181" s="1" t="s">
        <v>127</v>
      </c>
      <c r="CN181" s="1" t="s">
        <v>2677</v>
      </c>
      <c r="CO181" s="1" t="s">
        <v>2678</v>
      </c>
      <c r="CP181" s="1" t="s">
        <v>2679</v>
      </c>
      <c r="CQ181" s="1" t="s">
        <v>127</v>
      </c>
      <c r="CR181" s="1" t="s">
        <v>88</v>
      </c>
      <c r="CS181" s="1" t="s">
        <v>89</v>
      </c>
      <c r="CT181" s="1" t="s">
        <v>127</v>
      </c>
      <c r="CU181" s="1" t="s">
        <v>127</v>
      </c>
      <c r="CV181" s="1" t="s">
        <v>127</v>
      </c>
      <c r="CW181" s="1" t="s">
        <v>127</v>
      </c>
      <c r="CX181" s="1" t="s">
        <v>127</v>
      </c>
      <c r="CY181" s="1" t="s">
        <v>127</v>
      </c>
      <c r="CZ181" s="1" t="s">
        <v>127</v>
      </c>
      <c r="DA181" s="1" t="s">
        <v>127</v>
      </c>
      <c r="DB181" s="1" t="s">
        <v>127</v>
      </c>
      <c r="DC181" s="1" t="s">
        <v>98</v>
      </c>
      <c r="DD181" s="1" t="s">
        <v>99</v>
      </c>
      <c r="DE181" s="1" t="s">
        <v>127</v>
      </c>
      <c r="DF181" s="1" t="s">
        <v>101</v>
      </c>
      <c r="DG181" s="1" t="s">
        <v>127</v>
      </c>
      <c r="DH181" s="1" t="s">
        <v>103</v>
      </c>
      <c r="DI181" s="1" t="s">
        <v>104</v>
      </c>
      <c r="DJ181" s="1" t="s">
        <v>105</v>
      </c>
      <c r="DK181" s="1" t="s">
        <v>127</v>
      </c>
      <c r="DL181" s="1" t="s">
        <v>106</v>
      </c>
      <c r="DM181" s="1" t="s">
        <v>107</v>
      </c>
      <c r="DN181" s="1" t="s">
        <v>127</v>
      </c>
      <c r="DO181" s="1" t="s">
        <v>108</v>
      </c>
      <c r="DP181" s="1" t="s">
        <v>109</v>
      </c>
      <c r="DQ181" s="1" t="s">
        <v>110</v>
      </c>
      <c r="DR181" s="1" t="s">
        <v>111</v>
      </c>
      <c r="DS181" s="1" t="s">
        <v>112</v>
      </c>
      <c r="DT181" s="1" t="s">
        <v>127</v>
      </c>
      <c r="DU181" s="1" t="s">
        <v>127</v>
      </c>
      <c r="DV181" s="1" t="s">
        <v>2680</v>
      </c>
      <c r="DW181" s="1" t="s">
        <v>2681</v>
      </c>
      <c r="DX181" s="1" t="s">
        <v>2682</v>
      </c>
      <c r="DY181" s="1" t="s">
        <v>2683</v>
      </c>
      <c r="DZ181" s="1" t="s">
        <v>2684</v>
      </c>
      <c r="EA181" s="1" t="s">
        <v>2685</v>
      </c>
      <c r="EB181" s="1" t="s">
        <v>2686</v>
      </c>
    </row>
    <row r="182" spans="1:132" x14ac:dyDescent="0.2">
      <c r="A182" s="1" t="s">
        <v>2687</v>
      </c>
      <c r="B182" s="1" t="s">
        <v>2688</v>
      </c>
      <c r="C182" s="1" t="s">
        <v>2689</v>
      </c>
      <c r="D182" s="1" t="s">
        <v>2690</v>
      </c>
      <c r="E182" s="2"/>
      <c r="F182" s="2"/>
      <c r="G182" s="1" t="s">
        <v>689</v>
      </c>
      <c r="H182" s="1" t="s">
        <v>738</v>
      </c>
      <c r="I182" s="1" t="s">
        <v>127</v>
      </c>
      <c r="J182" s="1" t="s">
        <v>150</v>
      </c>
      <c r="K182">
        <v>2012</v>
      </c>
      <c r="L182" s="1" t="s">
        <v>2691</v>
      </c>
      <c r="M182" s="1" t="s">
        <v>127</v>
      </c>
      <c r="N182" s="1" t="s">
        <v>127</v>
      </c>
      <c r="O182" s="1" t="s">
        <v>127</v>
      </c>
      <c r="P182" s="1" t="s">
        <v>127</v>
      </c>
      <c r="Q182" s="1" t="s">
        <v>127</v>
      </c>
      <c r="R182" s="1" t="s">
        <v>127</v>
      </c>
      <c r="S182" s="1" t="s">
        <v>18</v>
      </c>
      <c r="T182" s="1" t="s">
        <v>127</v>
      </c>
      <c r="U182" s="1" t="s">
        <v>2692</v>
      </c>
      <c r="V182" s="1" t="s">
        <v>127</v>
      </c>
      <c r="W182" s="1" t="s">
        <v>22</v>
      </c>
      <c r="X182" s="1" t="s">
        <v>127</v>
      </c>
      <c r="Y182" s="1" t="s">
        <v>127</v>
      </c>
      <c r="Z182" s="1" t="s">
        <v>127</v>
      </c>
      <c r="AA182" s="1" t="s">
        <v>127</v>
      </c>
      <c r="AB182" s="1" t="s">
        <v>127</v>
      </c>
      <c r="AC182" s="1" t="s">
        <v>222</v>
      </c>
      <c r="AD182" s="1" t="s">
        <v>127</v>
      </c>
      <c r="AE182" s="1" t="s">
        <v>222</v>
      </c>
      <c r="AF182" s="1" t="s">
        <v>127</v>
      </c>
      <c r="AG182" s="1" t="s">
        <v>2693</v>
      </c>
      <c r="AH182" s="1" t="s">
        <v>131</v>
      </c>
      <c r="AI182" s="1" t="s">
        <v>127</v>
      </c>
      <c r="AJ182">
        <v>27</v>
      </c>
      <c r="AK182" s="1" t="s">
        <v>2694</v>
      </c>
      <c r="AL182" s="1" t="s">
        <v>133</v>
      </c>
      <c r="AM182">
        <v>1</v>
      </c>
      <c r="AN182">
        <v>9</v>
      </c>
      <c r="AO182" s="1" t="s">
        <v>127</v>
      </c>
      <c r="AP182" s="1" t="s">
        <v>38</v>
      </c>
      <c r="AQ182" s="1" t="s">
        <v>39</v>
      </c>
      <c r="AR182">
        <v>8</v>
      </c>
      <c r="AS182">
        <v>15</v>
      </c>
      <c r="AT182" s="1" t="s">
        <v>127</v>
      </c>
      <c r="AU182" s="1" t="s">
        <v>127</v>
      </c>
      <c r="AV182" s="1" t="s">
        <v>127</v>
      </c>
      <c r="AW182" s="1" t="s">
        <v>45</v>
      </c>
      <c r="AX182" s="1" t="s">
        <v>127</v>
      </c>
      <c r="AY182" s="1" t="s">
        <v>127</v>
      </c>
      <c r="AZ182" s="1" t="s">
        <v>127</v>
      </c>
      <c r="BA182" s="1" t="s">
        <v>127</v>
      </c>
      <c r="BB182" s="1" t="s">
        <v>127</v>
      </c>
      <c r="BC182" s="1" t="s">
        <v>127</v>
      </c>
      <c r="BD182" s="1" t="s">
        <v>52</v>
      </c>
      <c r="BE182" s="1" t="s">
        <v>127</v>
      </c>
      <c r="BF182" s="1" t="s">
        <v>127</v>
      </c>
      <c r="BG182" s="1" t="s">
        <v>2695</v>
      </c>
      <c r="BH182" s="1" t="s">
        <v>127</v>
      </c>
      <c r="BI182" s="1" t="s">
        <v>127</v>
      </c>
      <c r="BJ182" s="1" t="s">
        <v>57</v>
      </c>
      <c r="BK182" s="1" t="s">
        <v>58</v>
      </c>
      <c r="BL182" s="1" t="s">
        <v>127</v>
      </c>
      <c r="BM182" s="1" t="s">
        <v>127</v>
      </c>
      <c r="BN182" s="1" t="s">
        <v>127</v>
      </c>
      <c r="BO182" s="1" t="s">
        <v>127</v>
      </c>
      <c r="BP182" s="1" t="s">
        <v>127</v>
      </c>
      <c r="BQ182" s="1" t="s">
        <v>127</v>
      </c>
      <c r="BR182" s="1" t="s">
        <v>127</v>
      </c>
      <c r="BS182" s="1" t="s">
        <v>127</v>
      </c>
      <c r="BT182" s="1" t="s">
        <v>127</v>
      </c>
      <c r="BU182" s="1" t="s">
        <v>127</v>
      </c>
      <c r="BV182" s="1" t="s">
        <v>127</v>
      </c>
      <c r="BW182" s="1" t="s">
        <v>69</v>
      </c>
      <c r="BX182" s="1" t="s">
        <v>127</v>
      </c>
      <c r="BY182" s="1" t="s">
        <v>71</v>
      </c>
      <c r="BZ182" s="1" t="s">
        <v>127</v>
      </c>
      <c r="CA182" s="1" t="s">
        <v>127</v>
      </c>
      <c r="CB182" s="1" t="s">
        <v>127</v>
      </c>
      <c r="CC182" s="1" t="s">
        <v>127</v>
      </c>
      <c r="CD182" s="1" t="s">
        <v>127</v>
      </c>
      <c r="CE182" s="1" t="s">
        <v>127</v>
      </c>
      <c r="CF182" s="1" t="s">
        <v>127</v>
      </c>
      <c r="CG182" s="1" t="s">
        <v>78</v>
      </c>
      <c r="CH182" s="1" t="s">
        <v>127</v>
      </c>
      <c r="CI182" s="1" t="s">
        <v>127</v>
      </c>
      <c r="CJ182" s="1" t="s">
        <v>81</v>
      </c>
      <c r="CK182" s="1" t="s">
        <v>127</v>
      </c>
      <c r="CL182" s="1" t="s">
        <v>127</v>
      </c>
      <c r="CM182" s="1" t="s">
        <v>127</v>
      </c>
      <c r="CN182" s="1" t="s">
        <v>127</v>
      </c>
      <c r="CO182" s="1" t="s">
        <v>127</v>
      </c>
      <c r="CP182" s="1" t="s">
        <v>2696</v>
      </c>
      <c r="CQ182" s="1" t="s">
        <v>127</v>
      </c>
      <c r="CR182" s="1" t="s">
        <v>127</v>
      </c>
      <c r="CS182" s="1" t="s">
        <v>127</v>
      </c>
      <c r="CT182" s="1" t="s">
        <v>127</v>
      </c>
      <c r="CU182" s="1" t="s">
        <v>91</v>
      </c>
      <c r="CV182" s="1" t="s">
        <v>127</v>
      </c>
      <c r="CW182" s="1" t="s">
        <v>93</v>
      </c>
      <c r="CX182" s="1" t="s">
        <v>127</v>
      </c>
      <c r="CY182" s="1" t="s">
        <v>95</v>
      </c>
      <c r="CZ182" s="1" t="s">
        <v>127</v>
      </c>
      <c r="DA182" s="1" t="s">
        <v>127</v>
      </c>
      <c r="DB182" s="1" t="s">
        <v>127</v>
      </c>
      <c r="DC182" s="1" t="s">
        <v>98</v>
      </c>
      <c r="DD182" s="1" t="s">
        <v>99</v>
      </c>
      <c r="DE182" s="1" t="s">
        <v>127</v>
      </c>
      <c r="DF182" s="1" t="s">
        <v>101</v>
      </c>
      <c r="DG182" s="1" t="s">
        <v>102</v>
      </c>
      <c r="DH182" s="1" t="s">
        <v>127</v>
      </c>
      <c r="DI182" s="1" t="s">
        <v>104</v>
      </c>
      <c r="DJ182" s="1" t="s">
        <v>127</v>
      </c>
      <c r="DK182" s="1" t="s">
        <v>127</v>
      </c>
      <c r="DL182" s="1" t="s">
        <v>106</v>
      </c>
      <c r="DM182" s="1" t="s">
        <v>107</v>
      </c>
      <c r="DN182" s="1" t="s">
        <v>127</v>
      </c>
      <c r="DO182" s="1" t="s">
        <v>108</v>
      </c>
      <c r="DP182" s="1" t="s">
        <v>109</v>
      </c>
      <c r="DQ182" s="1" t="s">
        <v>110</v>
      </c>
      <c r="DR182" s="1" t="s">
        <v>111</v>
      </c>
      <c r="DS182" s="1" t="s">
        <v>127</v>
      </c>
      <c r="DT182" s="1" t="s">
        <v>127</v>
      </c>
      <c r="DU182" s="1" t="s">
        <v>127</v>
      </c>
      <c r="DV182" s="1" t="s">
        <v>2697</v>
      </c>
      <c r="DW182" s="1" t="s">
        <v>127</v>
      </c>
      <c r="DX182" s="1" t="s">
        <v>1292</v>
      </c>
      <c r="DY182" s="1" t="s">
        <v>127</v>
      </c>
      <c r="DZ182" s="1" t="s">
        <v>2698</v>
      </c>
      <c r="EA182" s="1" t="s">
        <v>2699</v>
      </c>
      <c r="EB182" s="1" t="s">
        <v>2700</v>
      </c>
    </row>
    <row r="183" spans="1:132" x14ac:dyDescent="0.2">
      <c r="A183" s="1" t="s">
        <v>2701</v>
      </c>
      <c r="B183" s="1" t="s">
        <v>2702</v>
      </c>
      <c r="C183" s="1" t="s">
        <v>2703</v>
      </c>
      <c r="D183" s="1" t="s">
        <v>2704</v>
      </c>
      <c r="E183" s="2"/>
      <c r="F183" s="2"/>
      <c r="G183" s="1" t="s">
        <v>185</v>
      </c>
      <c r="H183" s="1" t="s">
        <v>186</v>
      </c>
      <c r="I183" s="1" t="s">
        <v>127</v>
      </c>
      <c r="J183" s="1" t="s">
        <v>187</v>
      </c>
      <c r="K183">
        <v>2015</v>
      </c>
      <c r="L183" s="1" t="s">
        <v>2705</v>
      </c>
      <c r="M183" s="1" t="s">
        <v>127</v>
      </c>
      <c r="N183" s="1" t="s">
        <v>127</v>
      </c>
      <c r="O183" s="1" t="s">
        <v>127</v>
      </c>
      <c r="P183" s="1" t="s">
        <v>127</v>
      </c>
      <c r="Q183" s="1" t="s">
        <v>127</v>
      </c>
      <c r="R183" s="1" t="s">
        <v>127</v>
      </c>
      <c r="S183" s="1" t="s">
        <v>127</v>
      </c>
      <c r="T183" s="1" t="s">
        <v>127</v>
      </c>
      <c r="U183" s="1" t="s">
        <v>1138</v>
      </c>
      <c r="V183" s="1" t="s">
        <v>21</v>
      </c>
      <c r="W183" s="1" t="s">
        <v>127</v>
      </c>
      <c r="X183" s="1" t="s">
        <v>127</v>
      </c>
      <c r="Y183" s="1" t="s">
        <v>127</v>
      </c>
      <c r="Z183" s="1" t="s">
        <v>127</v>
      </c>
      <c r="AA183" s="1" t="s">
        <v>127</v>
      </c>
      <c r="AB183" s="1" t="s">
        <v>127</v>
      </c>
      <c r="AC183" s="1" t="s">
        <v>127</v>
      </c>
      <c r="AD183" s="1" t="s">
        <v>202</v>
      </c>
      <c r="AE183" s="1" t="s">
        <v>393</v>
      </c>
      <c r="AF183" s="1" t="s">
        <v>127</v>
      </c>
      <c r="AG183" s="1" t="s">
        <v>2702</v>
      </c>
      <c r="AH183" s="1" t="s">
        <v>131</v>
      </c>
      <c r="AI183" s="1" t="s">
        <v>127</v>
      </c>
      <c r="AJ183">
        <v>25</v>
      </c>
      <c r="AK183" s="1" t="s">
        <v>1650</v>
      </c>
      <c r="AL183" s="1" t="s">
        <v>133</v>
      </c>
      <c r="AM183"/>
      <c r="AN183"/>
      <c r="AO183" s="1" t="s">
        <v>127</v>
      </c>
      <c r="AP183" s="1" t="s">
        <v>127</v>
      </c>
      <c r="AQ183" s="1" t="s">
        <v>127</v>
      </c>
      <c r="AR183"/>
      <c r="AS183">
        <v>1</v>
      </c>
      <c r="AT183" s="1" t="s">
        <v>127</v>
      </c>
      <c r="AU183" s="1" t="s">
        <v>127</v>
      </c>
      <c r="AV183" s="1" t="s">
        <v>44</v>
      </c>
      <c r="AW183" s="1" t="s">
        <v>127</v>
      </c>
      <c r="AX183" s="1" t="s">
        <v>46</v>
      </c>
      <c r="AY183" s="1" t="s">
        <v>127</v>
      </c>
      <c r="AZ183" s="1" t="s">
        <v>127</v>
      </c>
      <c r="BA183" s="1" t="s">
        <v>127</v>
      </c>
      <c r="BB183" s="1" t="s">
        <v>50</v>
      </c>
      <c r="BC183" s="1" t="s">
        <v>127</v>
      </c>
      <c r="BD183" s="1" t="s">
        <v>127</v>
      </c>
      <c r="BE183" s="1" t="s">
        <v>127</v>
      </c>
      <c r="BF183" s="1" t="s">
        <v>127</v>
      </c>
      <c r="BG183" s="1" t="s">
        <v>127</v>
      </c>
      <c r="BH183" s="1" t="s">
        <v>127</v>
      </c>
      <c r="BI183" s="1" t="s">
        <v>127</v>
      </c>
      <c r="BJ183" s="1" t="s">
        <v>57</v>
      </c>
      <c r="BK183" s="1" t="s">
        <v>58</v>
      </c>
      <c r="BL183" s="1" t="s">
        <v>127</v>
      </c>
      <c r="BM183" s="1" t="s">
        <v>127</v>
      </c>
      <c r="BN183" s="1" t="s">
        <v>127</v>
      </c>
      <c r="BO183" s="1" t="s">
        <v>127</v>
      </c>
      <c r="BP183" s="1" t="s">
        <v>127</v>
      </c>
      <c r="BQ183" s="1" t="s">
        <v>127</v>
      </c>
      <c r="BR183" s="1" t="s">
        <v>127</v>
      </c>
      <c r="BS183" s="1" t="s">
        <v>127</v>
      </c>
      <c r="BT183" s="1" t="s">
        <v>127</v>
      </c>
      <c r="BU183" s="1" t="s">
        <v>127</v>
      </c>
      <c r="BV183" s="1" t="s">
        <v>127</v>
      </c>
      <c r="BW183" s="1" t="s">
        <v>127</v>
      </c>
      <c r="BX183" s="1" t="s">
        <v>127</v>
      </c>
      <c r="BY183" s="1" t="s">
        <v>71</v>
      </c>
      <c r="BZ183" s="1" t="s">
        <v>127</v>
      </c>
      <c r="CA183" s="1" t="s">
        <v>127</v>
      </c>
      <c r="CB183" s="1" t="s">
        <v>127</v>
      </c>
      <c r="CC183" s="1" t="s">
        <v>127</v>
      </c>
      <c r="CD183" s="1" t="s">
        <v>127</v>
      </c>
      <c r="CE183" s="1" t="s">
        <v>77</v>
      </c>
      <c r="CF183" s="1" t="s">
        <v>127</v>
      </c>
      <c r="CG183" s="1" t="s">
        <v>127</v>
      </c>
      <c r="CH183" s="1" t="s">
        <v>127</v>
      </c>
      <c r="CI183" s="1" t="s">
        <v>80</v>
      </c>
      <c r="CJ183" s="1" t="s">
        <v>127</v>
      </c>
      <c r="CK183" s="1" t="s">
        <v>127</v>
      </c>
      <c r="CL183" s="1" t="s">
        <v>127</v>
      </c>
      <c r="CM183" s="1" t="s">
        <v>127</v>
      </c>
      <c r="CN183" s="1" t="s">
        <v>127</v>
      </c>
      <c r="CO183" s="1" t="s">
        <v>2706</v>
      </c>
      <c r="CP183" s="1" t="s">
        <v>127</v>
      </c>
      <c r="CQ183" s="1" t="s">
        <v>127</v>
      </c>
      <c r="CR183" s="1" t="s">
        <v>127</v>
      </c>
      <c r="CS183" s="1" t="s">
        <v>89</v>
      </c>
      <c r="CT183" s="1" t="s">
        <v>127</v>
      </c>
      <c r="CU183" s="1" t="s">
        <v>127</v>
      </c>
      <c r="CV183" s="1" t="s">
        <v>92</v>
      </c>
      <c r="CW183" s="1" t="s">
        <v>93</v>
      </c>
      <c r="CX183" s="1" t="s">
        <v>94</v>
      </c>
      <c r="CY183" s="1" t="s">
        <v>127</v>
      </c>
      <c r="CZ183" s="1" t="s">
        <v>127</v>
      </c>
      <c r="DA183" s="1" t="s">
        <v>127</v>
      </c>
      <c r="DB183" s="1" t="s">
        <v>127</v>
      </c>
      <c r="DC183" s="1" t="s">
        <v>127</v>
      </c>
      <c r="DD183" s="1" t="s">
        <v>127</v>
      </c>
      <c r="DE183" s="1" t="s">
        <v>127</v>
      </c>
      <c r="DF183" s="1" t="s">
        <v>101</v>
      </c>
      <c r="DG183" s="1" t="s">
        <v>127</v>
      </c>
      <c r="DH183" s="1" t="s">
        <v>103</v>
      </c>
      <c r="DI183" s="1" t="s">
        <v>127</v>
      </c>
      <c r="DJ183" s="1" t="s">
        <v>127</v>
      </c>
      <c r="DK183" s="1" t="s">
        <v>127</v>
      </c>
      <c r="DL183" s="1" t="s">
        <v>106</v>
      </c>
      <c r="DM183" s="1" t="s">
        <v>127</v>
      </c>
      <c r="DN183" s="1" t="s">
        <v>127</v>
      </c>
      <c r="DO183" s="1" t="s">
        <v>127</v>
      </c>
      <c r="DP183" s="1" t="s">
        <v>109</v>
      </c>
      <c r="DQ183" s="1" t="s">
        <v>127</v>
      </c>
      <c r="DR183" s="1" t="s">
        <v>111</v>
      </c>
      <c r="DS183" s="1" t="s">
        <v>127</v>
      </c>
      <c r="DT183" s="1" t="s">
        <v>127</v>
      </c>
      <c r="DU183" s="1" t="s">
        <v>127</v>
      </c>
      <c r="DV183" s="1" t="s">
        <v>2707</v>
      </c>
      <c r="DW183" s="1" t="s">
        <v>127</v>
      </c>
      <c r="DX183" s="1" t="s">
        <v>1292</v>
      </c>
      <c r="DY183" s="1" t="s">
        <v>2708</v>
      </c>
      <c r="DZ183" s="1" t="s">
        <v>2709</v>
      </c>
      <c r="EA183" s="1" t="s">
        <v>2710</v>
      </c>
      <c r="EB183" s="1" t="s">
        <v>2711</v>
      </c>
    </row>
    <row r="184" spans="1:132" x14ac:dyDescent="0.2">
      <c r="A184" s="1" t="s">
        <v>2712</v>
      </c>
      <c r="B184" s="1" t="s">
        <v>2713</v>
      </c>
      <c r="C184" s="1" t="s">
        <v>2714</v>
      </c>
      <c r="D184" s="1" t="s">
        <v>2715</v>
      </c>
      <c r="E184" s="2"/>
      <c r="F184" s="2"/>
      <c r="G184" s="1" t="s">
        <v>185</v>
      </c>
      <c r="H184" s="1" t="s">
        <v>186</v>
      </c>
      <c r="I184" s="1" t="s">
        <v>127</v>
      </c>
      <c r="J184" s="1" t="s">
        <v>150</v>
      </c>
      <c r="K184">
        <v>2014</v>
      </c>
      <c r="L184" s="1" t="s">
        <v>2716</v>
      </c>
      <c r="M184" s="1" t="s">
        <v>12</v>
      </c>
      <c r="N184" s="1" t="s">
        <v>127</v>
      </c>
      <c r="O184" s="1" t="s">
        <v>127</v>
      </c>
      <c r="P184" s="1" t="s">
        <v>15</v>
      </c>
      <c r="Q184" s="1" t="s">
        <v>127</v>
      </c>
      <c r="R184" s="1" t="s">
        <v>127</v>
      </c>
      <c r="S184" s="1" t="s">
        <v>127</v>
      </c>
      <c r="T184" s="1" t="s">
        <v>127</v>
      </c>
      <c r="U184" s="1" t="s">
        <v>127</v>
      </c>
      <c r="V184" s="1" t="s">
        <v>127</v>
      </c>
      <c r="W184" s="1" t="s">
        <v>127</v>
      </c>
      <c r="X184" s="1" t="s">
        <v>127</v>
      </c>
      <c r="Y184" s="1" t="s">
        <v>24</v>
      </c>
      <c r="Z184" s="1" t="s">
        <v>127</v>
      </c>
      <c r="AA184" s="1" t="s">
        <v>127</v>
      </c>
      <c r="AB184" s="1" t="s">
        <v>127</v>
      </c>
      <c r="AC184" s="1" t="s">
        <v>188</v>
      </c>
      <c r="AD184" s="1" t="s">
        <v>127</v>
      </c>
      <c r="AE184" s="1" t="s">
        <v>188</v>
      </c>
      <c r="AF184" s="1" t="s">
        <v>127</v>
      </c>
      <c r="AG184" s="1" t="s">
        <v>2717</v>
      </c>
      <c r="AH184" s="1" t="s">
        <v>203</v>
      </c>
      <c r="AI184" s="1" t="s">
        <v>127</v>
      </c>
      <c r="AJ184">
        <v>30</v>
      </c>
      <c r="AK184" s="1" t="s">
        <v>2718</v>
      </c>
      <c r="AL184" s="1" t="s">
        <v>133</v>
      </c>
      <c r="AM184">
        <v>3</v>
      </c>
      <c r="AN184">
        <v>2</v>
      </c>
      <c r="AO184" s="1" t="s">
        <v>37</v>
      </c>
      <c r="AP184" s="1" t="s">
        <v>38</v>
      </c>
      <c r="AQ184" s="1" t="s">
        <v>127</v>
      </c>
      <c r="AR184">
        <v>60</v>
      </c>
      <c r="AS184">
        <v>0</v>
      </c>
      <c r="AT184" s="1" t="s">
        <v>127</v>
      </c>
      <c r="AU184" s="1" t="s">
        <v>127</v>
      </c>
      <c r="AV184" s="1" t="s">
        <v>127</v>
      </c>
      <c r="AW184" s="1" t="s">
        <v>127</v>
      </c>
      <c r="AX184" s="1" t="s">
        <v>46</v>
      </c>
      <c r="AY184" s="1" t="s">
        <v>127</v>
      </c>
      <c r="AZ184" s="1" t="s">
        <v>127</v>
      </c>
      <c r="BA184" s="1" t="s">
        <v>127</v>
      </c>
      <c r="BB184" s="1" t="s">
        <v>50</v>
      </c>
      <c r="BC184" s="1" t="s">
        <v>51</v>
      </c>
      <c r="BD184" s="1" t="s">
        <v>127</v>
      </c>
      <c r="BE184" s="1" t="s">
        <v>127</v>
      </c>
      <c r="BF184" s="1" t="s">
        <v>127</v>
      </c>
      <c r="BG184" s="1" t="s">
        <v>127</v>
      </c>
      <c r="BH184" s="1" t="s">
        <v>127</v>
      </c>
      <c r="BI184" s="1" t="s">
        <v>127</v>
      </c>
      <c r="BJ184" s="1" t="s">
        <v>57</v>
      </c>
      <c r="BK184" s="1" t="s">
        <v>58</v>
      </c>
      <c r="BL184" s="1" t="s">
        <v>59</v>
      </c>
      <c r="BM184" s="1" t="s">
        <v>127</v>
      </c>
      <c r="BN184" s="1" t="s">
        <v>61</v>
      </c>
      <c r="BO184" s="1" t="s">
        <v>127</v>
      </c>
      <c r="BP184" s="1" t="s">
        <v>127</v>
      </c>
      <c r="BQ184" s="1" t="s">
        <v>64</v>
      </c>
      <c r="BR184" s="1" t="s">
        <v>127</v>
      </c>
      <c r="BS184" s="1" t="s">
        <v>127</v>
      </c>
      <c r="BT184" s="1" t="s">
        <v>67</v>
      </c>
      <c r="BU184" s="1" t="s">
        <v>127</v>
      </c>
      <c r="BV184" s="1" t="s">
        <v>127</v>
      </c>
      <c r="BW184" s="1" t="s">
        <v>69</v>
      </c>
      <c r="BX184" s="1" t="s">
        <v>127</v>
      </c>
      <c r="BY184" s="1" t="s">
        <v>71</v>
      </c>
      <c r="BZ184" s="1" t="s">
        <v>127</v>
      </c>
      <c r="CA184" s="1" t="s">
        <v>127</v>
      </c>
      <c r="CB184" s="1" t="s">
        <v>127</v>
      </c>
      <c r="CC184" s="1" t="s">
        <v>127</v>
      </c>
      <c r="CD184" s="1" t="s">
        <v>127</v>
      </c>
      <c r="CE184" s="1" t="s">
        <v>127</v>
      </c>
      <c r="CF184" s="1" t="s">
        <v>127</v>
      </c>
      <c r="CG184" s="1" t="s">
        <v>78</v>
      </c>
      <c r="CH184" s="1" t="s">
        <v>79</v>
      </c>
      <c r="CI184" s="1" t="s">
        <v>127</v>
      </c>
      <c r="CJ184" s="1" t="s">
        <v>127</v>
      </c>
      <c r="CK184" s="1" t="s">
        <v>127</v>
      </c>
      <c r="CL184" s="1" t="s">
        <v>127</v>
      </c>
      <c r="CM184" s="1" t="s">
        <v>127</v>
      </c>
      <c r="CN184" s="1" t="s">
        <v>127</v>
      </c>
      <c r="CO184" s="1" t="s">
        <v>2719</v>
      </c>
      <c r="CP184" s="1" t="s">
        <v>127</v>
      </c>
      <c r="CQ184" s="1" t="s">
        <v>127</v>
      </c>
      <c r="CR184" s="1" t="s">
        <v>88</v>
      </c>
      <c r="CS184" s="1" t="s">
        <v>127</v>
      </c>
      <c r="CT184" s="1" t="s">
        <v>127</v>
      </c>
      <c r="CU184" s="1" t="s">
        <v>127</v>
      </c>
      <c r="CV184" s="1" t="s">
        <v>127</v>
      </c>
      <c r="CW184" s="1" t="s">
        <v>127</v>
      </c>
      <c r="CX184" s="1" t="s">
        <v>127</v>
      </c>
      <c r="CY184" s="1" t="s">
        <v>127</v>
      </c>
      <c r="CZ184" s="1" t="s">
        <v>127</v>
      </c>
      <c r="DA184" s="1" t="s">
        <v>127</v>
      </c>
      <c r="DB184" s="1" t="s">
        <v>127</v>
      </c>
      <c r="DC184" s="1" t="s">
        <v>127</v>
      </c>
      <c r="DD184" s="1" t="s">
        <v>99</v>
      </c>
      <c r="DE184" s="1" t="s">
        <v>127</v>
      </c>
      <c r="DF184" s="1" t="s">
        <v>101</v>
      </c>
      <c r="DG184" s="1" t="s">
        <v>127</v>
      </c>
      <c r="DH184" s="1" t="s">
        <v>103</v>
      </c>
      <c r="DI184" s="1" t="s">
        <v>127</v>
      </c>
      <c r="DJ184" s="1" t="s">
        <v>127</v>
      </c>
      <c r="DK184" s="1" t="s">
        <v>127</v>
      </c>
      <c r="DL184" s="1" t="s">
        <v>127</v>
      </c>
      <c r="DM184" s="1" t="s">
        <v>127</v>
      </c>
      <c r="DN184" s="1" t="s">
        <v>127</v>
      </c>
      <c r="DO184" s="1" t="s">
        <v>127</v>
      </c>
      <c r="DP184" s="1" t="s">
        <v>109</v>
      </c>
      <c r="DQ184" s="1" t="s">
        <v>127</v>
      </c>
      <c r="DR184" s="1" t="s">
        <v>127</v>
      </c>
      <c r="DS184" s="1" t="s">
        <v>127</v>
      </c>
      <c r="DT184" s="1" t="s">
        <v>127</v>
      </c>
      <c r="DU184" s="1" t="s">
        <v>127</v>
      </c>
      <c r="DV184" s="1" t="s">
        <v>1292</v>
      </c>
      <c r="DW184" s="1" t="s">
        <v>1292</v>
      </c>
      <c r="DX184" s="1" t="s">
        <v>1292</v>
      </c>
      <c r="DY184" s="1" t="s">
        <v>698</v>
      </c>
      <c r="DZ184" s="1" t="s">
        <v>2720</v>
      </c>
      <c r="EA184" s="1" t="s">
        <v>2721</v>
      </c>
      <c r="EB184" s="1" t="s">
        <v>2722</v>
      </c>
    </row>
    <row r="185" spans="1:132" x14ac:dyDescent="0.2">
      <c r="A185" s="1" t="s">
        <v>2723</v>
      </c>
      <c r="B185" s="1" t="s">
        <v>2724</v>
      </c>
      <c r="C185" s="1" t="s">
        <v>2725</v>
      </c>
      <c r="D185" s="1" t="s">
        <v>2726</v>
      </c>
      <c r="E185" s="2"/>
      <c r="F185" s="2"/>
      <c r="G185" s="1" t="s">
        <v>148</v>
      </c>
      <c r="H185" s="1" t="s">
        <v>1749</v>
      </c>
      <c r="I185" s="1" t="s">
        <v>2727</v>
      </c>
      <c r="J185" s="1" t="s">
        <v>187</v>
      </c>
      <c r="K185">
        <v>2012</v>
      </c>
      <c r="L185" s="1" t="s">
        <v>2728</v>
      </c>
      <c r="M185" s="1" t="s">
        <v>12</v>
      </c>
      <c r="N185" s="1" t="s">
        <v>127</v>
      </c>
      <c r="O185" s="1" t="s">
        <v>14</v>
      </c>
      <c r="P185" s="1" t="s">
        <v>127</v>
      </c>
      <c r="Q185" s="1" t="s">
        <v>127</v>
      </c>
      <c r="R185" s="1" t="s">
        <v>17</v>
      </c>
      <c r="S185" s="1" t="s">
        <v>18</v>
      </c>
      <c r="T185" s="1" t="s">
        <v>127</v>
      </c>
      <c r="U185" s="1" t="s">
        <v>127</v>
      </c>
      <c r="V185" s="1" t="s">
        <v>21</v>
      </c>
      <c r="W185" s="1" t="s">
        <v>22</v>
      </c>
      <c r="X185" s="1" t="s">
        <v>23</v>
      </c>
      <c r="Y185" s="1" t="s">
        <v>127</v>
      </c>
      <c r="Z185" s="1" t="s">
        <v>127</v>
      </c>
      <c r="AA185" s="1" t="s">
        <v>127</v>
      </c>
      <c r="AB185" s="1" t="s">
        <v>127</v>
      </c>
      <c r="AC185" s="1" t="s">
        <v>127</v>
      </c>
      <c r="AD185" s="1" t="s">
        <v>127</v>
      </c>
      <c r="AE185" s="1" t="s">
        <v>393</v>
      </c>
      <c r="AF185" s="1" t="s">
        <v>127</v>
      </c>
      <c r="AG185" s="1" t="s">
        <v>2724</v>
      </c>
      <c r="AH185" s="1" t="s">
        <v>131</v>
      </c>
      <c r="AI185" s="1" t="s">
        <v>127</v>
      </c>
      <c r="AJ185">
        <v>42</v>
      </c>
      <c r="AK185" s="1" t="s">
        <v>2729</v>
      </c>
      <c r="AL185" s="1" t="s">
        <v>133</v>
      </c>
      <c r="AM185">
        <v>0</v>
      </c>
      <c r="AN185">
        <v>3</v>
      </c>
      <c r="AO185" s="1" t="s">
        <v>127</v>
      </c>
      <c r="AP185" s="1" t="s">
        <v>127</v>
      </c>
      <c r="AQ185" s="1" t="s">
        <v>39</v>
      </c>
      <c r="AR185">
        <v>3</v>
      </c>
      <c r="AS185"/>
      <c r="AT185" s="1" t="s">
        <v>127</v>
      </c>
      <c r="AU185" s="1" t="s">
        <v>127</v>
      </c>
      <c r="AV185" s="1" t="s">
        <v>127</v>
      </c>
      <c r="AW185" s="1" t="s">
        <v>127</v>
      </c>
      <c r="AX185" s="1" t="s">
        <v>127</v>
      </c>
      <c r="AY185" s="1" t="s">
        <v>127</v>
      </c>
      <c r="AZ185" s="1" t="s">
        <v>127</v>
      </c>
      <c r="BA185" s="1" t="s">
        <v>127</v>
      </c>
      <c r="BB185" s="1" t="s">
        <v>127</v>
      </c>
      <c r="BC185" s="1" t="s">
        <v>127</v>
      </c>
      <c r="BD185" s="1" t="s">
        <v>52</v>
      </c>
      <c r="BE185" s="1" t="s">
        <v>127</v>
      </c>
      <c r="BF185" s="1" t="s">
        <v>54</v>
      </c>
      <c r="BG185" s="1" t="s">
        <v>127</v>
      </c>
      <c r="BH185" s="1" t="s">
        <v>127</v>
      </c>
      <c r="BI185" s="1" t="s">
        <v>127</v>
      </c>
      <c r="BJ185" s="1" t="s">
        <v>127</v>
      </c>
      <c r="BK185" s="1" t="s">
        <v>58</v>
      </c>
      <c r="BL185" s="1" t="s">
        <v>127</v>
      </c>
      <c r="BM185" s="1" t="s">
        <v>127</v>
      </c>
      <c r="BN185" s="1" t="s">
        <v>127</v>
      </c>
      <c r="BO185" s="1" t="s">
        <v>127</v>
      </c>
      <c r="BP185" s="1" t="s">
        <v>127</v>
      </c>
      <c r="BQ185" s="1" t="s">
        <v>64</v>
      </c>
      <c r="BR185" s="1" t="s">
        <v>127</v>
      </c>
      <c r="BS185" s="1" t="s">
        <v>127</v>
      </c>
      <c r="BT185" s="1" t="s">
        <v>127</v>
      </c>
      <c r="BU185" s="1" t="s">
        <v>127</v>
      </c>
      <c r="BV185" s="1" t="s">
        <v>68</v>
      </c>
      <c r="BW185" s="1" t="s">
        <v>69</v>
      </c>
      <c r="BX185" s="1" t="s">
        <v>70</v>
      </c>
      <c r="BY185" s="1" t="s">
        <v>71</v>
      </c>
      <c r="BZ185" s="1" t="s">
        <v>127</v>
      </c>
      <c r="CA185" s="1" t="s">
        <v>73</v>
      </c>
      <c r="CB185" s="1" t="s">
        <v>74</v>
      </c>
      <c r="CC185" s="1" t="s">
        <v>127</v>
      </c>
      <c r="CD185" s="1" t="s">
        <v>127</v>
      </c>
      <c r="CE185" s="1" t="s">
        <v>127</v>
      </c>
      <c r="CF185" s="1" t="s">
        <v>127</v>
      </c>
      <c r="CG185" s="1" t="s">
        <v>78</v>
      </c>
      <c r="CH185" s="1" t="s">
        <v>79</v>
      </c>
      <c r="CI185" s="1" t="s">
        <v>127</v>
      </c>
      <c r="CJ185" s="1" t="s">
        <v>127</v>
      </c>
      <c r="CK185" s="1" t="s">
        <v>127</v>
      </c>
      <c r="CL185" s="1" t="s">
        <v>83</v>
      </c>
      <c r="CM185" s="1" t="s">
        <v>84</v>
      </c>
      <c r="CN185" s="1" t="s">
        <v>127</v>
      </c>
      <c r="CO185" s="1" t="s">
        <v>2730</v>
      </c>
      <c r="CP185" s="1" t="s">
        <v>127</v>
      </c>
      <c r="CQ185" s="1" t="s">
        <v>127</v>
      </c>
      <c r="CR185" s="1" t="s">
        <v>88</v>
      </c>
      <c r="CS185" s="1" t="s">
        <v>89</v>
      </c>
      <c r="CT185" s="1" t="s">
        <v>127</v>
      </c>
      <c r="CU185" s="1" t="s">
        <v>127</v>
      </c>
      <c r="CV185" s="1" t="s">
        <v>92</v>
      </c>
      <c r="CW185" s="1" t="s">
        <v>127</v>
      </c>
      <c r="CX185" s="1" t="s">
        <v>127</v>
      </c>
      <c r="CY185" s="1" t="s">
        <v>127</v>
      </c>
      <c r="CZ185" s="1" t="s">
        <v>127</v>
      </c>
      <c r="DA185" s="1" t="s">
        <v>127</v>
      </c>
      <c r="DB185" s="1" t="s">
        <v>127</v>
      </c>
      <c r="DC185" s="1" t="s">
        <v>98</v>
      </c>
      <c r="DD185" s="1" t="s">
        <v>99</v>
      </c>
      <c r="DE185" s="1" t="s">
        <v>100</v>
      </c>
      <c r="DF185" s="1" t="s">
        <v>101</v>
      </c>
      <c r="DG185" s="1" t="s">
        <v>102</v>
      </c>
      <c r="DH185" s="1" t="s">
        <v>103</v>
      </c>
      <c r="DI185" s="1" t="s">
        <v>104</v>
      </c>
      <c r="DJ185" s="1" t="s">
        <v>105</v>
      </c>
      <c r="DK185" s="1" t="s">
        <v>127</v>
      </c>
      <c r="DL185" s="1" t="s">
        <v>127</v>
      </c>
      <c r="DM185" s="1" t="s">
        <v>127</v>
      </c>
      <c r="DN185" s="1" t="s">
        <v>127</v>
      </c>
      <c r="DO185" s="1" t="s">
        <v>127</v>
      </c>
      <c r="DP185" s="1" t="s">
        <v>127</v>
      </c>
      <c r="DQ185" s="1" t="s">
        <v>127</v>
      </c>
      <c r="DR185" s="1" t="s">
        <v>127</v>
      </c>
      <c r="DS185" s="1" t="s">
        <v>127</v>
      </c>
      <c r="DT185" s="1" t="s">
        <v>127</v>
      </c>
      <c r="DU185" s="1" t="s">
        <v>127</v>
      </c>
      <c r="DV185" s="1" t="s">
        <v>2731</v>
      </c>
      <c r="DW185" s="1" t="s">
        <v>127</v>
      </c>
      <c r="DX185" s="1" t="s">
        <v>1899</v>
      </c>
      <c r="DY185" s="1" t="s">
        <v>127</v>
      </c>
      <c r="DZ185" s="1" t="s">
        <v>2732</v>
      </c>
      <c r="EA185" s="1" t="s">
        <v>2733</v>
      </c>
      <c r="EB185" s="1" t="s">
        <v>2734</v>
      </c>
    </row>
    <row r="186" spans="1:132" x14ac:dyDescent="0.2">
      <c r="A186" s="1" t="s">
        <v>2735</v>
      </c>
      <c r="B186" s="1" t="s">
        <v>2736</v>
      </c>
      <c r="C186" s="1" t="s">
        <v>2737</v>
      </c>
      <c r="D186" s="1" t="s">
        <v>2738</v>
      </c>
      <c r="E186" s="2"/>
      <c r="F186" s="2"/>
      <c r="G186" s="1" t="s">
        <v>185</v>
      </c>
      <c r="H186" s="1" t="s">
        <v>186</v>
      </c>
      <c r="I186" s="1" t="s">
        <v>127</v>
      </c>
      <c r="J186" s="1" t="s">
        <v>187</v>
      </c>
      <c r="K186">
        <v>2015</v>
      </c>
      <c r="L186" s="1" t="s">
        <v>2739</v>
      </c>
      <c r="M186" s="1" t="s">
        <v>127</v>
      </c>
      <c r="N186" s="1" t="s">
        <v>13</v>
      </c>
      <c r="O186" s="1" t="s">
        <v>127</v>
      </c>
      <c r="P186" s="1" t="s">
        <v>127</v>
      </c>
      <c r="Q186" s="1" t="s">
        <v>127</v>
      </c>
      <c r="R186" s="1" t="s">
        <v>127</v>
      </c>
      <c r="S186" s="1" t="s">
        <v>127</v>
      </c>
      <c r="T186" s="1" t="s">
        <v>127</v>
      </c>
      <c r="U186" s="1" t="s">
        <v>127</v>
      </c>
      <c r="V186" s="1" t="s">
        <v>21</v>
      </c>
      <c r="W186" s="1" t="s">
        <v>22</v>
      </c>
      <c r="X186" s="1" t="s">
        <v>127</v>
      </c>
      <c r="Y186" s="1" t="s">
        <v>127</v>
      </c>
      <c r="Z186" s="1" t="s">
        <v>127</v>
      </c>
      <c r="AA186" s="1" t="s">
        <v>127</v>
      </c>
      <c r="AB186" s="1" t="s">
        <v>127</v>
      </c>
      <c r="AC186" s="1" t="s">
        <v>127</v>
      </c>
      <c r="AD186" s="1" t="s">
        <v>64</v>
      </c>
      <c r="AE186" s="1" t="s">
        <v>393</v>
      </c>
      <c r="AF186" s="1" t="s">
        <v>127</v>
      </c>
      <c r="AG186" s="1" t="s">
        <v>2736</v>
      </c>
      <c r="AH186" s="1" t="s">
        <v>203</v>
      </c>
      <c r="AI186" s="1" t="s">
        <v>127</v>
      </c>
      <c r="AJ186">
        <v>36</v>
      </c>
      <c r="AK186" s="1" t="s">
        <v>2570</v>
      </c>
      <c r="AL186" s="1" t="s">
        <v>133</v>
      </c>
      <c r="AM186">
        <v>0</v>
      </c>
      <c r="AN186">
        <v>1</v>
      </c>
      <c r="AO186" s="1" t="s">
        <v>127</v>
      </c>
      <c r="AP186" s="1" t="s">
        <v>127</v>
      </c>
      <c r="AQ186" s="1" t="s">
        <v>39</v>
      </c>
      <c r="AR186">
        <v>0</v>
      </c>
      <c r="AS186">
        <v>0</v>
      </c>
      <c r="AT186" s="1" t="s">
        <v>127</v>
      </c>
      <c r="AU186" s="1" t="s">
        <v>127</v>
      </c>
      <c r="AV186" s="1" t="s">
        <v>127</v>
      </c>
      <c r="AW186" s="1" t="s">
        <v>127</v>
      </c>
      <c r="AX186" s="1" t="s">
        <v>127</v>
      </c>
      <c r="AY186" s="1" t="s">
        <v>127</v>
      </c>
      <c r="AZ186" s="1" t="s">
        <v>127</v>
      </c>
      <c r="BA186" s="1" t="s">
        <v>127</v>
      </c>
      <c r="BB186" s="1" t="s">
        <v>127</v>
      </c>
      <c r="BC186" s="1" t="s">
        <v>127</v>
      </c>
      <c r="BD186" s="1" t="s">
        <v>127</v>
      </c>
      <c r="BE186" s="1" t="s">
        <v>127</v>
      </c>
      <c r="BF186" s="1" t="s">
        <v>54</v>
      </c>
      <c r="BG186" s="1" t="s">
        <v>127</v>
      </c>
      <c r="BH186" s="1" t="s">
        <v>127</v>
      </c>
      <c r="BI186" s="1" t="s">
        <v>127</v>
      </c>
      <c r="BJ186" s="1" t="s">
        <v>127</v>
      </c>
      <c r="BK186" s="1" t="s">
        <v>58</v>
      </c>
      <c r="BL186" s="1" t="s">
        <v>59</v>
      </c>
      <c r="BM186" s="1" t="s">
        <v>127</v>
      </c>
      <c r="BN186" s="1" t="s">
        <v>127</v>
      </c>
      <c r="BO186" s="1" t="s">
        <v>127</v>
      </c>
      <c r="BP186" s="1" t="s">
        <v>127</v>
      </c>
      <c r="BQ186" s="1" t="s">
        <v>64</v>
      </c>
      <c r="BR186" s="1" t="s">
        <v>127</v>
      </c>
      <c r="BS186" s="1" t="s">
        <v>66</v>
      </c>
      <c r="BT186" s="1" t="s">
        <v>127</v>
      </c>
      <c r="BU186" s="1" t="s">
        <v>127</v>
      </c>
      <c r="BV186" s="1" t="s">
        <v>127</v>
      </c>
      <c r="BW186" s="1" t="s">
        <v>127</v>
      </c>
      <c r="BX186" s="1" t="s">
        <v>127</v>
      </c>
      <c r="BY186" s="1" t="s">
        <v>127</v>
      </c>
      <c r="BZ186" s="1" t="s">
        <v>127</v>
      </c>
      <c r="CA186" s="1" t="s">
        <v>127</v>
      </c>
      <c r="CB186" s="1" t="s">
        <v>127</v>
      </c>
      <c r="CC186" s="1" t="s">
        <v>127</v>
      </c>
      <c r="CD186" s="1" t="s">
        <v>127</v>
      </c>
      <c r="CE186" s="1" t="s">
        <v>127</v>
      </c>
      <c r="CF186" s="1" t="s">
        <v>127</v>
      </c>
      <c r="CG186" s="1" t="s">
        <v>78</v>
      </c>
      <c r="CH186" s="1" t="s">
        <v>127</v>
      </c>
      <c r="CI186" s="1" t="s">
        <v>127</v>
      </c>
      <c r="CJ186" s="1" t="s">
        <v>127</v>
      </c>
      <c r="CK186" s="1" t="s">
        <v>127</v>
      </c>
      <c r="CL186" s="1" t="s">
        <v>127</v>
      </c>
      <c r="CM186" s="1" t="s">
        <v>127</v>
      </c>
      <c r="CN186" s="1" t="s">
        <v>127</v>
      </c>
      <c r="CO186" s="1" t="s">
        <v>2740</v>
      </c>
      <c r="CP186" s="1" t="s">
        <v>127</v>
      </c>
      <c r="CQ186" s="1" t="s">
        <v>127</v>
      </c>
      <c r="CR186" s="1" t="s">
        <v>127</v>
      </c>
      <c r="CS186" s="1" t="s">
        <v>89</v>
      </c>
      <c r="CT186" s="1" t="s">
        <v>127</v>
      </c>
      <c r="CU186" s="1" t="s">
        <v>127</v>
      </c>
      <c r="CV186" s="1" t="s">
        <v>127</v>
      </c>
      <c r="CW186" s="1" t="s">
        <v>127</v>
      </c>
      <c r="CX186" s="1" t="s">
        <v>127</v>
      </c>
      <c r="CY186" s="1" t="s">
        <v>127</v>
      </c>
      <c r="CZ186" s="1" t="s">
        <v>127</v>
      </c>
      <c r="DA186" s="1" t="s">
        <v>127</v>
      </c>
      <c r="DB186" s="1" t="s">
        <v>127</v>
      </c>
      <c r="DC186" s="1" t="s">
        <v>98</v>
      </c>
      <c r="DD186" s="1" t="s">
        <v>127</v>
      </c>
      <c r="DE186" s="1" t="s">
        <v>127</v>
      </c>
      <c r="DF186" s="1" t="s">
        <v>101</v>
      </c>
      <c r="DG186" s="1" t="s">
        <v>102</v>
      </c>
      <c r="DH186" s="1" t="s">
        <v>127</v>
      </c>
      <c r="DI186" s="1" t="s">
        <v>104</v>
      </c>
      <c r="DJ186" s="1" t="s">
        <v>105</v>
      </c>
      <c r="DK186" s="1" t="s">
        <v>127</v>
      </c>
      <c r="DL186" s="1" t="s">
        <v>127</v>
      </c>
      <c r="DM186" s="1" t="s">
        <v>127</v>
      </c>
      <c r="DN186" s="1" t="s">
        <v>127</v>
      </c>
      <c r="DO186" s="1" t="s">
        <v>127</v>
      </c>
      <c r="DP186" s="1" t="s">
        <v>127</v>
      </c>
      <c r="DQ186" s="1" t="s">
        <v>127</v>
      </c>
      <c r="DR186" s="1" t="s">
        <v>127</v>
      </c>
      <c r="DS186" s="1" t="s">
        <v>127</v>
      </c>
      <c r="DT186" s="1" t="s">
        <v>113</v>
      </c>
      <c r="DU186" s="1" t="s">
        <v>127</v>
      </c>
      <c r="DV186" s="1" t="s">
        <v>127</v>
      </c>
      <c r="DW186" s="1" t="s">
        <v>2741</v>
      </c>
      <c r="DX186" s="1" t="s">
        <v>2323</v>
      </c>
      <c r="DY186" s="1" t="s">
        <v>127</v>
      </c>
      <c r="DZ186" s="1" t="s">
        <v>2742</v>
      </c>
      <c r="EA186" s="1" t="s">
        <v>2743</v>
      </c>
      <c r="EB186" s="1" t="s">
        <v>2744</v>
      </c>
    </row>
    <row r="187" spans="1:132" x14ac:dyDescent="0.2">
      <c r="A187" s="1" t="s">
        <v>2745</v>
      </c>
      <c r="B187" s="1" t="s">
        <v>2746</v>
      </c>
      <c r="C187" s="1" t="s">
        <v>2747</v>
      </c>
      <c r="D187" s="1" t="s">
        <v>2748</v>
      </c>
      <c r="E187" s="2"/>
      <c r="F187" s="2"/>
      <c r="G187" s="1" t="s">
        <v>269</v>
      </c>
      <c r="H187" s="1" t="s">
        <v>270</v>
      </c>
      <c r="I187" s="1" t="s">
        <v>127</v>
      </c>
      <c r="J187" s="1" t="s">
        <v>187</v>
      </c>
      <c r="K187">
        <v>2016</v>
      </c>
      <c r="L187" s="1" t="s">
        <v>2749</v>
      </c>
      <c r="M187" s="1" t="s">
        <v>127</v>
      </c>
      <c r="N187" s="1" t="s">
        <v>127</v>
      </c>
      <c r="O187" s="1" t="s">
        <v>127</v>
      </c>
      <c r="P187" s="1" t="s">
        <v>127</v>
      </c>
      <c r="Q187" s="1" t="s">
        <v>127</v>
      </c>
      <c r="R187" s="1" t="s">
        <v>127</v>
      </c>
      <c r="S187" s="1" t="s">
        <v>127</v>
      </c>
      <c r="T187" s="1" t="s">
        <v>19</v>
      </c>
      <c r="U187" s="1" t="s">
        <v>127</v>
      </c>
      <c r="V187" s="1" t="s">
        <v>21</v>
      </c>
      <c r="W187" s="1" t="s">
        <v>22</v>
      </c>
      <c r="X187" s="1" t="s">
        <v>127</v>
      </c>
      <c r="Y187" s="1" t="s">
        <v>127</v>
      </c>
      <c r="Z187" s="1" t="s">
        <v>127</v>
      </c>
      <c r="AA187" s="1" t="s">
        <v>26</v>
      </c>
      <c r="AB187" s="1" t="s">
        <v>127</v>
      </c>
      <c r="AC187" s="1" t="s">
        <v>256</v>
      </c>
      <c r="AD187" s="1" t="s">
        <v>127</v>
      </c>
      <c r="AE187" s="1" t="s">
        <v>256</v>
      </c>
      <c r="AF187" s="1" t="s">
        <v>127</v>
      </c>
      <c r="AG187" s="1" t="s">
        <v>2746</v>
      </c>
      <c r="AH187" s="1" t="s">
        <v>131</v>
      </c>
      <c r="AI187" s="1" t="s">
        <v>127</v>
      </c>
      <c r="AJ187">
        <v>62</v>
      </c>
      <c r="AK187" s="1" t="s">
        <v>132</v>
      </c>
      <c r="AL187" s="1" t="s">
        <v>133</v>
      </c>
      <c r="AM187">
        <v>1</v>
      </c>
      <c r="AN187">
        <v>2</v>
      </c>
      <c r="AO187" s="1" t="s">
        <v>127</v>
      </c>
      <c r="AP187" s="1" t="s">
        <v>127</v>
      </c>
      <c r="AQ187" s="1" t="s">
        <v>39</v>
      </c>
      <c r="AR187">
        <v>2</v>
      </c>
      <c r="AS187">
        <v>2</v>
      </c>
      <c r="AT187" s="1" t="s">
        <v>127</v>
      </c>
      <c r="AU187" s="1" t="s">
        <v>127</v>
      </c>
      <c r="AV187" s="1" t="s">
        <v>127</v>
      </c>
      <c r="AW187" s="1" t="s">
        <v>127</v>
      </c>
      <c r="AX187" s="1" t="s">
        <v>127</v>
      </c>
      <c r="AY187" s="1" t="s">
        <v>127</v>
      </c>
      <c r="AZ187" s="1" t="s">
        <v>127</v>
      </c>
      <c r="BA187" s="1" t="s">
        <v>127</v>
      </c>
      <c r="BB187" s="1" t="s">
        <v>127</v>
      </c>
      <c r="BC187" s="1" t="s">
        <v>127</v>
      </c>
      <c r="BD187" s="1" t="s">
        <v>127</v>
      </c>
      <c r="BE187" s="1" t="s">
        <v>127</v>
      </c>
      <c r="BF187" s="1" t="s">
        <v>54</v>
      </c>
      <c r="BG187" s="1" t="s">
        <v>127</v>
      </c>
      <c r="BH187" s="1" t="s">
        <v>127</v>
      </c>
      <c r="BI187" s="1" t="s">
        <v>56</v>
      </c>
      <c r="BJ187" s="1" t="s">
        <v>57</v>
      </c>
      <c r="BK187" s="1" t="s">
        <v>58</v>
      </c>
      <c r="BL187" s="1" t="s">
        <v>127</v>
      </c>
      <c r="BM187" s="1" t="s">
        <v>127</v>
      </c>
      <c r="BN187" s="1" t="s">
        <v>127</v>
      </c>
      <c r="BO187" s="1" t="s">
        <v>127</v>
      </c>
      <c r="BP187" s="1" t="s">
        <v>63</v>
      </c>
      <c r="BQ187" s="1" t="s">
        <v>64</v>
      </c>
      <c r="BR187" s="1" t="s">
        <v>127</v>
      </c>
      <c r="BS187" s="1" t="s">
        <v>127</v>
      </c>
      <c r="BT187" s="1" t="s">
        <v>127</v>
      </c>
      <c r="BU187" s="1" t="s">
        <v>127</v>
      </c>
      <c r="BV187" s="1" t="s">
        <v>68</v>
      </c>
      <c r="BW187" s="1" t="s">
        <v>127</v>
      </c>
      <c r="BX187" s="1" t="s">
        <v>127</v>
      </c>
      <c r="BY187" s="1" t="s">
        <v>71</v>
      </c>
      <c r="BZ187" s="1" t="s">
        <v>127</v>
      </c>
      <c r="CA187" s="1" t="s">
        <v>127</v>
      </c>
      <c r="CB187" s="1" t="s">
        <v>127</v>
      </c>
      <c r="CC187" s="1" t="s">
        <v>127</v>
      </c>
      <c r="CD187" s="1" t="s">
        <v>76</v>
      </c>
      <c r="CE187" s="1" t="s">
        <v>127</v>
      </c>
      <c r="CF187" s="1" t="s">
        <v>127</v>
      </c>
      <c r="CG187" s="1" t="s">
        <v>78</v>
      </c>
      <c r="CH187" s="1" t="s">
        <v>127</v>
      </c>
      <c r="CI187" s="1" t="s">
        <v>127</v>
      </c>
      <c r="CJ187" s="1" t="s">
        <v>127</v>
      </c>
      <c r="CK187" s="1" t="s">
        <v>82</v>
      </c>
      <c r="CL187" s="1" t="s">
        <v>127</v>
      </c>
      <c r="CM187" s="1" t="s">
        <v>127</v>
      </c>
      <c r="CN187" s="1" t="s">
        <v>127</v>
      </c>
      <c r="CO187" s="1" t="s">
        <v>2750</v>
      </c>
      <c r="CP187" s="1" t="s">
        <v>2751</v>
      </c>
      <c r="CQ187" s="1" t="s">
        <v>127</v>
      </c>
      <c r="CR187" s="1" t="s">
        <v>127</v>
      </c>
      <c r="CS187" s="1" t="s">
        <v>127</v>
      </c>
      <c r="CT187" s="1" t="s">
        <v>127</v>
      </c>
      <c r="CU187" s="1" t="s">
        <v>127</v>
      </c>
      <c r="CV187" s="1" t="s">
        <v>127</v>
      </c>
      <c r="CW187" s="1" t="s">
        <v>127</v>
      </c>
      <c r="CX187" s="1" t="s">
        <v>127</v>
      </c>
      <c r="CY187" s="1" t="s">
        <v>127</v>
      </c>
      <c r="CZ187" s="1" t="s">
        <v>127</v>
      </c>
      <c r="DA187" s="1" t="s">
        <v>127</v>
      </c>
      <c r="DB187" s="1" t="s">
        <v>2752</v>
      </c>
      <c r="DC187" s="1" t="s">
        <v>98</v>
      </c>
      <c r="DD187" s="1" t="s">
        <v>127</v>
      </c>
      <c r="DE187" s="1" t="s">
        <v>127</v>
      </c>
      <c r="DF187" s="1" t="s">
        <v>101</v>
      </c>
      <c r="DG187" s="1" t="s">
        <v>127</v>
      </c>
      <c r="DH187" s="1" t="s">
        <v>103</v>
      </c>
      <c r="DI187" s="1" t="s">
        <v>127</v>
      </c>
      <c r="DJ187" s="1" t="s">
        <v>127</v>
      </c>
      <c r="DK187" s="1" t="s">
        <v>127</v>
      </c>
      <c r="DL187" s="1" t="s">
        <v>127</v>
      </c>
      <c r="DM187" s="1" t="s">
        <v>127</v>
      </c>
      <c r="DN187" s="1" t="s">
        <v>127</v>
      </c>
      <c r="DO187" s="1" t="s">
        <v>127</v>
      </c>
      <c r="DP187" s="1" t="s">
        <v>127</v>
      </c>
      <c r="DQ187" s="1" t="s">
        <v>127</v>
      </c>
      <c r="DR187" s="1" t="s">
        <v>127</v>
      </c>
      <c r="DS187" s="1" t="s">
        <v>127</v>
      </c>
      <c r="DT187" s="1" t="s">
        <v>127</v>
      </c>
      <c r="DU187" s="1" t="s">
        <v>2753</v>
      </c>
      <c r="DV187" s="1" t="s">
        <v>2753</v>
      </c>
      <c r="DW187" s="1" t="s">
        <v>2754</v>
      </c>
      <c r="DX187" s="1" t="s">
        <v>2755</v>
      </c>
      <c r="DY187" s="1" t="s">
        <v>2756</v>
      </c>
      <c r="DZ187" s="1" t="s">
        <v>2757</v>
      </c>
      <c r="EA187" s="1" t="s">
        <v>2758</v>
      </c>
      <c r="EB187" s="1" t="s">
        <v>2759</v>
      </c>
    </row>
    <row r="188" spans="1:132" x14ac:dyDescent="0.2">
      <c r="A188" s="1" t="s">
        <v>2760</v>
      </c>
      <c r="B188" s="1" t="s">
        <v>2761</v>
      </c>
      <c r="C188" s="1" t="s">
        <v>2762</v>
      </c>
      <c r="D188" s="1" t="s">
        <v>2763</v>
      </c>
      <c r="E188" s="2"/>
      <c r="F188" s="2"/>
      <c r="G188" s="1" t="s">
        <v>286</v>
      </c>
      <c r="H188" s="1" t="s">
        <v>287</v>
      </c>
      <c r="I188" s="1" t="s">
        <v>127</v>
      </c>
      <c r="J188" s="1" t="s">
        <v>128</v>
      </c>
      <c r="K188">
        <v>2015</v>
      </c>
      <c r="L188" s="1" t="s">
        <v>2764</v>
      </c>
      <c r="M188" s="1" t="s">
        <v>127</v>
      </c>
      <c r="N188" s="1" t="s">
        <v>127</v>
      </c>
      <c r="O188" s="1" t="s">
        <v>127</v>
      </c>
      <c r="P188" s="1" t="s">
        <v>127</v>
      </c>
      <c r="Q188" s="1" t="s">
        <v>127</v>
      </c>
      <c r="R188" s="1" t="s">
        <v>127</v>
      </c>
      <c r="S188" s="1" t="s">
        <v>127</v>
      </c>
      <c r="T188" s="1" t="s">
        <v>127</v>
      </c>
      <c r="U188" s="1" t="s">
        <v>1138</v>
      </c>
      <c r="V188" s="1" t="s">
        <v>21</v>
      </c>
      <c r="W188" s="1" t="s">
        <v>127</v>
      </c>
      <c r="X188" s="1" t="s">
        <v>127</v>
      </c>
      <c r="Y188" s="1" t="s">
        <v>127</v>
      </c>
      <c r="Z188" s="1" t="s">
        <v>127</v>
      </c>
      <c r="AA188" s="1" t="s">
        <v>127</v>
      </c>
      <c r="AB188" s="1" t="s">
        <v>127</v>
      </c>
      <c r="AC188" s="1" t="s">
        <v>127</v>
      </c>
      <c r="AD188" s="1" t="s">
        <v>2765</v>
      </c>
      <c r="AE188" s="1" t="s">
        <v>393</v>
      </c>
      <c r="AF188" s="1" t="s">
        <v>127</v>
      </c>
      <c r="AG188" s="1" t="s">
        <v>2761</v>
      </c>
      <c r="AH188" s="1" t="s">
        <v>203</v>
      </c>
      <c r="AI188" s="1" t="s">
        <v>127</v>
      </c>
      <c r="AJ188">
        <v>45</v>
      </c>
      <c r="AK188" s="1" t="s">
        <v>2766</v>
      </c>
      <c r="AL188" s="1" t="s">
        <v>133</v>
      </c>
      <c r="AM188">
        <v>0</v>
      </c>
      <c r="AN188">
        <v>1</v>
      </c>
      <c r="AO188" s="1" t="s">
        <v>127</v>
      </c>
      <c r="AP188" s="1" t="s">
        <v>127</v>
      </c>
      <c r="AQ188" s="1" t="s">
        <v>39</v>
      </c>
      <c r="AR188">
        <v>0</v>
      </c>
      <c r="AS188">
        <v>9</v>
      </c>
      <c r="AT188" s="1" t="s">
        <v>127</v>
      </c>
      <c r="AU188" s="1" t="s">
        <v>127</v>
      </c>
      <c r="AV188" s="1" t="s">
        <v>127</v>
      </c>
      <c r="AW188" s="1" t="s">
        <v>127</v>
      </c>
      <c r="AX188" s="1" t="s">
        <v>127</v>
      </c>
      <c r="AY188" s="1" t="s">
        <v>127</v>
      </c>
      <c r="AZ188" s="1" t="s">
        <v>127</v>
      </c>
      <c r="BA188" s="1" t="s">
        <v>127</v>
      </c>
      <c r="BB188" s="1" t="s">
        <v>127</v>
      </c>
      <c r="BC188" s="1" t="s">
        <v>127</v>
      </c>
      <c r="BD188" s="1" t="s">
        <v>127</v>
      </c>
      <c r="BE188" s="1" t="s">
        <v>127</v>
      </c>
      <c r="BF188" s="1" t="s">
        <v>54</v>
      </c>
      <c r="BG188" s="1" t="s">
        <v>127</v>
      </c>
      <c r="BH188" s="1" t="s">
        <v>127</v>
      </c>
      <c r="BI188" s="1" t="s">
        <v>127</v>
      </c>
      <c r="BJ188" s="1" t="s">
        <v>127</v>
      </c>
      <c r="BK188" s="1" t="s">
        <v>58</v>
      </c>
      <c r="BL188" s="1" t="s">
        <v>127</v>
      </c>
      <c r="BM188" s="1" t="s">
        <v>127</v>
      </c>
      <c r="BN188" s="1" t="s">
        <v>127</v>
      </c>
      <c r="BO188" s="1" t="s">
        <v>127</v>
      </c>
      <c r="BP188" s="1" t="s">
        <v>127</v>
      </c>
      <c r="BQ188" s="1" t="s">
        <v>127</v>
      </c>
      <c r="BR188" s="1" t="s">
        <v>127</v>
      </c>
      <c r="BS188" s="1" t="s">
        <v>127</v>
      </c>
      <c r="BT188" s="1" t="s">
        <v>127</v>
      </c>
      <c r="BU188" s="1" t="s">
        <v>127</v>
      </c>
      <c r="BV188" s="1" t="s">
        <v>127</v>
      </c>
      <c r="BW188" s="1" t="s">
        <v>127</v>
      </c>
      <c r="BX188" s="1" t="s">
        <v>127</v>
      </c>
      <c r="BY188" s="1" t="s">
        <v>71</v>
      </c>
      <c r="BZ188" s="1" t="s">
        <v>127</v>
      </c>
      <c r="CA188" s="1" t="s">
        <v>127</v>
      </c>
      <c r="CB188" s="1" t="s">
        <v>127</v>
      </c>
      <c r="CC188" s="1" t="s">
        <v>127</v>
      </c>
      <c r="CD188" s="1" t="s">
        <v>127</v>
      </c>
      <c r="CE188" s="1" t="s">
        <v>127</v>
      </c>
      <c r="CF188" s="1" t="s">
        <v>127</v>
      </c>
      <c r="CG188" s="1" t="s">
        <v>78</v>
      </c>
      <c r="CH188" s="1" t="s">
        <v>127</v>
      </c>
      <c r="CI188" s="1" t="s">
        <v>80</v>
      </c>
      <c r="CJ188" s="1" t="s">
        <v>127</v>
      </c>
      <c r="CK188" s="1" t="s">
        <v>127</v>
      </c>
      <c r="CL188" s="1" t="s">
        <v>127</v>
      </c>
      <c r="CM188" s="1" t="s">
        <v>127</v>
      </c>
      <c r="CN188" s="1" t="s">
        <v>127</v>
      </c>
      <c r="CO188" s="1" t="s">
        <v>2767</v>
      </c>
      <c r="CP188" s="1" t="s">
        <v>2768</v>
      </c>
      <c r="CQ188" s="1" t="s">
        <v>87</v>
      </c>
      <c r="CR188" s="1" t="s">
        <v>88</v>
      </c>
      <c r="CS188" s="1" t="s">
        <v>127</v>
      </c>
      <c r="CT188" s="1" t="s">
        <v>127</v>
      </c>
      <c r="CU188" s="1" t="s">
        <v>127</v>
      </c>
      <c r="CV188" s="1" t="s">
        <v>92</v>
      </c>
      <c r="CW188" s="1" t="s">
        <v>93</v>
      </c>
      <c r="CX188" s="1" t="s">
        <v>94</v>
      </c>
      <c r="CY188" s="1" t="s">
        <v>95</v>
      </c>
      <c r="CZ188" s="1" t="s">
        <v>96</v>
      </c>
      <c r="DA188" s="1" t="s">
        <v>127</v>
      </c>
      <c r="DB188" s="1" t="s">
        <v>127</v>
      </c>
      <c r="DC188" s="1" t="s">
        <v>98</v>
      </c>
      <c r="DD188" s="1" t="s">
        <v>127</v>
      </c>
      <c r="DE188" s="1" t="s">
        <v>127</v>
      </c>
      <c r="DF188" s="1" t="s">
        <v>101</v>
      </c>
      <c r="DG188" s="1" t="s">
        <v>127</v>
      </c>
      <c r="DH188" s="1" t="s">
        <v>103</v>
      </c>
      <c r="DI188" s="1" t="s">
        <v>127</v>
      </c>
      <c r="DJ188" s="1" t="s">
        <v>105</v>
      </c>
      <c r="DK188" s="1" t="s">
        <v>127</v>
      </c>
      <c r="DL188" s="1" t="s">
        <v>127</v>
      </c>
      <c r="DM188" s="1" t="s">
        <v>127</v>
      </c>
      <c r="DN188" s="1" t="s">
        <v>88</v>
      </c>
      <c r="DO188" s="1" t="s">
        <v>127</v>
      </c>
      <c r="DP188" s="1" t="s">
        <v>109</v>
      </c>
      <c r="DQ188" s="1" t="s">
        <v>127</v>
      </c>
      <c r="DR188" s="1" t="s">
        <v>127</v>
      </c>
      <c r="DS188" s="1" t="s">
        <v>127</v>
      </c>
      <c r="DT188" s="1" t="s">
        <v>127</v>
      </c>
      <c r="DU188" s="1" t="s">
        <v>127</v>
      </c>
      <c r="DV188" s="1" t="s">
        <v>2769</v>
      </c>
      <c r="DW188" s="1" t="s">
        <v>2770</v>
      </c>
      <c r="DX188" s="1" t="s">
        <v>2771</v>
      </c>
      <c r="DY188" s="1" t="s">
        <v>2772</v>
      </c>
      <c r="DZ188" s="1" t="s">
        <v>2773</v>
      </c>
      <c r="EA188" s="1" t="s">
        <v>2774</v>
      </c>
      <c r="EB188" s="1" t="s">
        <v>2775</v>
      </c>
    </row>
    <row r="189" spans="1:132" x14ac:dyDescent="0.2">
      <c r="A189" s="1" t="s">
        <v>2776</v>
      </c>
      <c r="B189" s="1" t="s">
        <v>2777</v>
      </c>
      <c r="C189" s="1" t="s">
        <v>2778</v>
      </c>
      <c r="D189" s="1" t="s">
        <v>2779</v>
      </c>
      <c r="E189" s="2"/>
      <c r="F189" s="2"/>
      <c r="G189" s="1" t="s">
        <v>185</v>
      </c>
      <c r="H189" s="1" t="s">
        <v>186</v>
      </c>
      <c r="I189" s="1" t="s">
        <v>127</v>
      </c>
      <c r="J189" s="1" t="s">
        <v>150</v>
      </c>
      <c r="K189">
        <v>2015</v>
      </c>
      <c r="L189" s="1" t="s">
        <v>2780</v>
      </c>
      <c r="M189" s="1" t="s">
        <v>127</v>
      </c>
      <c r="N189" s="1" t="s">
        <v>13</v>
      </c>
      <c r="O189" s="1" t="s">
        <v>127</v>
      </c>
      <c r="P189" s="1" t="s">
        <v>127</v>
      </c>
      <c r="Q189" s="1" t="s">
        <v>127</v>
      </c>
      <c r="R189" s="1" t="s">
        <v>127</v>
      </c>
      <c r="S189" s="1" t="s">
        <v>127</v>
      </c>
      <c r="T189" s="1" t="s">
        <v>127</v>
      </c>
      <c r="U189" s="1" t="s">
        <v>127</v>
      </c>
      <c r="V189" s="1" t="s">
        <v>127</v>
      </c>
      <c r="W189" s="1" t="s">
        <v>127</v>
      </c>
      <c r="X189" s="1" t="s">
        <v>127</v>
      </c>
      <c r="Y189" s="1" t="s">
        <v>127</v>
      </c>
      <c r="Z189" s="1" t="s">
        <v>127</v>
      </c>
      <c r="AA189" s="1" t="s">
        <v>127</v>
      </c>
      <c r="AB189" s="1" t="s">
        <v>27</v>
      </c>
      <c r="AC189" s="1" t="s">
        <v>127</v>
      </c>
      <c r="AD189" s="1" t="s">
        <v>2781</v>
      </c>
      <c r="AE189" s="1" t="s">
        <v>188</v>
      </c>
      <c r="AF189" s="1" t="s">
        <v>127</v>
      </c>
      <c r="AG189" s="1" t="s">
        <v>2782</v>
      </c>
      <c r="AH189" s="1" t="s">
        <v>131</v>
      </c>
      <c r="AI189" s="1" t="s">
        <v>127</v>
      </c>
      <c r="AJ189">
        <v>51</v>
      </c>
      <c r="AK189" s="1" t="s">
        <v>553</v>
      </c>
      <c r="AL189" s="1" t="s">
        <v>172</v>
      </c>
      <c r="AM189">
        <v>2</v>
      </c>
      <c r="AN189">
        <v>0</v>
      </c>
      <c r="AO189" s="1" t="s">
        <v>127</v>
      </c>
      <c r="AP189" s="1" t="s">
        <v>127</v>
      </c>
      <c r="AQ189" s="1" t="s">
        <v>39</v>
      </c>
      <c r="AR189">
        <v>7</v>
      </c>
      <c r="AS189">
        <v>0</v>
      </c>
      <c r="AT189" s="1" t="s">
        <v>127</v>
      </c>
      <c r="AU189" s="1" t="s">
        <v>127</v>
      </c>
      <c r="AV189" s="1" t="s">
        <v>127</v>
      </c>
      <c r="AW189" s="1" t="s">
        <v>127</v>
      </c>
      <c r="AX189" s="1" t="s">
        <v>127</v>
      </c>
      <c r="AY189" s="1" t="s">
        <v>127</v>
      </c>
      <c r="AZ189" s="1" t="s">
        <v>127</v>
      </c>
      <c r="BA189" s="1" t="s">
        <v>127</v>
      </c>
      <c r="BB189" s="1" t="s">
        <v>127</v>
      </c>
      <c r="BC189" s="1" t="s">
        <v>127</v>
      </c>
      <c r="BD189" s="1" t="s">
        <v>127</v>
      </c>
      <c r="BE189" s="1" t="s">
        <v>127</v>
      </c>
      <c r="BF189" s="1" t="s">
        <v>54</v>
      </c>
      <c r="BG189" s="1" t="s">
        <v>127</v>
      </c>
      <c r="BH189" s="1" t="s">
        <v>127</v>
      </c>
      <c r="BI189" s="1" t="s">
        <v>56</v>
      </c>
      <c r="BJ189" s="1" t="s">
        <v>127</v>
      </c>
      <c r="BK189" s="1" t="s">
        <v>58</v>
      </c>
      <c r="BL189" s="1" t="s">
        <v>127</v>
      </c>
      <c r="BM189" s="1" t="s">
        <v>127</v>
      </c>
      <c r="BN189" s="1" t="s">
        <v>127</v>
      </c>
      <c r="BO189" s="1" t="s">
        <v>127</v>
      </c>
      <c r="BP189" s="1" t="s">
        <v>127</v>
      </c>
      <c r="BQ189" s="1" t="s">
        <v>64</v>
      </c>
      <c r="BR189" s="1" t="s">
        <v>127</v>
      </c>
      <c r="BS189" s="1" t="s">
        <v>66</v>
      </c>
      <c r="BT189" s="1" t="s">
        <v>67</v>
      </c>
      <c r="BU189" s="1" t="s">
        <v>134</v>
      </c>
      <c r="BV189" s="1" t="s">
        <v>127</v>
      </c>
      <c r="BW189" s="1" t="s">
        <v>69</v>
      </c>
      <c r="BX189" s="1" t="s">
        <v>127</v>
      </c>
      <c r="BY189" s="1" t="s">
        <v>71</v>
      </c>
      <c r="BZ189" s="1" t="s">
        <v>127</v>
      </c>
      <c r="CA189" s="1" t="s">
        <v>73</v>
      </c>
      <c r="CB189" s="1" t="s">
        <v>127</v>
      </c>
      <c r="CC189" s="1" t="s">
        <v>127</v>
      </c>
      <c r="CD189" s="1" t="s">
        <v>127</v>
      </c>
      <c r="CE189" s="1" t="s">
        <v>127</v>
      </c>
      <c r="CF189" s="1" t="s">
        <v>127</v>
      </c>
      <c r="CG189" s="1" t="s">
        <v>78</v>
      </c>
      <c r="CH189" s="1" t="s">
        <v>127</v>
      </c>
      <c r="CI189" s="1" t="s">
        <v>127</v>
      </c>
      <c r="CJ189" s="1" t="s">
        <v>127</v>
      </c>
      <c r="CK189" s="1" t="s">
        <v>127</v>
      </c>
      <c r="CL189" s="1" t="s">
        <v>127</v>
      </c>
      <c r="CM189" s="1" t="s">
        <v>127</v>
      </c>
      <c r="CN189" s="1" t="s">
        <v>127</v>
      </c>
      <c r="CO189" s="1" t="s">
        <v>2783</v>
      </c>
      <c r="CP189" s="1" t="s">
        <v>2784</v>
      </c>
      <c r="CQ189" s="1" t="s">
        <v>127</v>
      </c>
      <c r="CR189" s="1" t="s">
        <v>127</v>
      </c>
      <c r="CS189" s="1" t="s">
        <v>89</v>
      </c>
      <c r="CT189" s="1" t="s">
        <v>127</v>
      </c>
      <c r="CU189" s="1" t="s">
        <v>127</v>
      </c>
      <c r="CV189" s="1" t="s">
        <v>127</v>
      </c>
      <c r="CW189" s="1" t="s">
        <v>127</v>
      </c>
      <c r="CX189" s="1" t="s">
        <v>127</v>
      </c>
      <c r="CY189" s="1" t="s">
        <v>127</v>
      </c>
      <c r="CZ189" s="1" t="s">
        <v>127</v>
      </c>
      <c r="DA189" s="1" t="s">
        <v>127</v>
      </c>
      <c r="DB189" s="1" t="s">
        <v>127</v>
      </c>
      <c r="DC189" s="1" t="s">
        <v>98</v>
      </c>
      <c r="DD189" s="1" t="s">
        <v>127</v>
      </c>
      <c r="DE189" s="1" t="s">
        <v>127</v>
      </c>
      <c r="DF189" s="1" t="s">
        <v>101</v>
      </c>
      <c r="DG189" s="1" t="s">
        <v>127</v>
      </c>
      <c r="DH189" s="1" t="s">
        <v>103</v>
      </c>
      <c r="DI189" s="1" t="s">
        <v>127</v>
      </c>
      <c r="DJ189" s="1" t="s">
        <v>127</v>
      </c>
      <c r="DK189" s="1" t="s">
        <v>127</v>
      </c>
      <c r="DL189" s="1" t="s">
        <v>127</v>
      </c>
      <c r="DM189" s="1" t="s">
        <v>127</v>
      </c>
      <c r="DN189" s="1" t="s">
        <v>127</v>
      </c>
      <c r="DO189" s="1" t="s">
        <v>127</v>
      </c>
      <c r="DP189" s="1" t="s">
        <v>109</v>
      </c>
      <c r="DQ189" s="1" t="s">
        <v>127</v>
      </c>
      <c r="DR189" s="1" t="s">
        <v>127</v>
      </c>
      <c r="DS189" s="1" t="s">
        <v>112</v>
      </c>
      <c r="DT189" s="1" t="s">
        <v>127</v>
      </c>
      <c r="DU189" s="1" t="s">
        <v>127</v>
      </c>
      <c r="DV189" s="1" t="s">
        <v>2785</v>
      </c>
      <c r="DW189" s="1" t="s">
        <v>2786</v>
      </c>
      <c r="DX189" s="1" t="s">
        <v>2787</v>
      </c>
      <c r="DY189" s="1" t="s">
        <v>2788</v>
      </c>
      <c r="DZ189" s="1" t="s">
        <v>2789</v>
      </c>
      <c r="EA189" s="1" t="s">
        <v>2790</v>
      </c>
      <c r="EB189" s="1" t="s">
        <v>2791</v>
      </c>
    </row>
    <row r="190" spans="1:132" x14ac:dyDescent="0.2">
      <c r="A190" s="1" t="s">
        <v>2792</v>
      </c>
      <c r="B190" s="1" t="s">
        <v>2793</v>
      </c>
      <c r="C190" s="1" t="s">
        <v>2794</v>
      </c>
      <c r="D190" s="1" t="s">
        <v>2795</v>
      </c>
      <c r="E190" s="2"/>
      <c r="F190" s="2"/>
      <c r="G190" s="1" t="s">
        <v>185</v>
      </c>
      <c r="H190" s="1" t="s">
        <v>186</v>
      </c>
      <c r="I190" s="1" t="s">
        <v>127</v>
      </c>
      <c r="J190" s="1" t="s">
        <v>128</v>
      </c>
      <c r="K190">
        <v>1990</v>
      </c>
      <c r="L190" s="1" t="s">
        <v>2796</v>
      </c>
      <c r="M190" s="1" t="s">
        <v>127</v>
      </c>
      <c r="N190" s="1" t="s">
        <v>127</v>
      </c>
      <c r="O190" s="1" t="s">
        <v>127</v>
      </c>
      <c r="P190" s="1" t="s">
        <v>127</v>
      </c>
      <c r="Q190" s="1" t="s">
        <v>127</v>
      </c>
      <c r="R190" s="1" t="s">
        <v>17</v>
      </c>
      <c r="S190" s="1" t="s">
        <v>18</v>
      </c>
      <c r="T190" s="1" t="s">
        <v>19</v>
      </c>
      <c r="U190" s="1" t="s">
        <v>127</v>
      </c>
      <c r="V190" s="1" t="s">
        <v>21</v>
      </c>
      <c r="W190" s="1" t="s">
        <v>22</v>
      </c>
      <c r="X190" s="1" t="s">
        <v>23</v>
      </c>
      <c r="Y190" s="1" t="s">
        <v>24</v>
      </c>
      <c r="Z190" s="1" t="s">
        <v>25</v>
      </c>
      <c r="AA190" s="1" t="s">
        <v>26</v>
      </c>
      <c r="AB190" s="1" t="s">
        <v>27</v>
      </c>
      <c r="AC190" s="1" t="s">
        <v>130</v>
      </c>
      <c r="AD190" s="1" t="s">
        <v>127</v>
      </c>
      <c r="AE190" s="1" t="s">
        <v>130</v>
      </c>
      <c r="AF190" s="1" t="s">
        <v>127</v>
      </c>
      <c r="AG190" s="1" t="s">
        <v>2797</v>
      </c>
      <c r="AH190" s="1" t="s">
        <v>131</v>
      </c>
      <c r="AI190" s="1" t="s">
        <v>127</v>
      </c>
      <c r="AJ190">
        <v>63</v>
      </c>
      <c r="AK190" s="1" t="s">
        <v>2798</v>
      </c>
      <c r="AL190" s="1" t="s">
        <v>133</v>
      </c>
      <c r="AM190">
        <v>10</v>
      </c>
      <c r="AN190">
        <v>30</v>
      </c>
      <c r="AO190" s="1" t="s">
        <v>37</v>
      </c>
      <c r="AP190" s="1" t="s">
        <v>38</v>
      </c>
      <c r="AQ190" s="1" t="s">
        <v>39</v>
      </c>
      <c r="AR190"/>
      <c r="AS190"/>
      <c r="AT190" s="1" t="s">
        <v>42</v>
      </c>
      <c r="AU190" s="1" t="s">
        <v>43</v>
      </c>
      <c r="AV190" s="1" t="s">
        <v>127</v>
      </c>
      <c r="AW190" s="1" t="s">
        <v>127</v>
      </c>
      <c r="AX190" s="1" t="s">
        <v>46</v>
      </c>
      <c r="AY190" s="1" t="s">
        <v>127</v>
      </c>
      <c r="AZ190" s="1" t="s">
        <v>127</v>
      </c>
      <c r="BA190" s="1" t="s">
        <v>127</v>
      </c>
      <c r="BB190" s="1" t="s">
        <v>127</v>
      </c>
      <c r="BC190" s="1" t="s">
        <v>127</v>
      </c>
      <c r="BD190" s="1" t="s">
        <v>127</v>
      </c>
      <c r="BE190" s="1" t="s">
        <v>127</v>
      </c>
      <c r="BF190" s="1" t="s">
        <v>127</v>
      </c>
      <c r="BG190" s="1" t="s">
        <v>127</v>
      </c>
      <c r="BH190" s="1" t="s">
        <v>127</v>
      </c>
      <c r="BI190" s="1" t="s">
        <v>56</v>
      </c>
      <c r="BJ190" s="1" t="s">
        <v>57</v>
      </c>
      <c r="BK190" s="1" t="s">
        <v>58</v>
      </c>
      <c r="BL190" s="1" t="s">
        <v>127</v>
      </c>
      <c r="BM190" s="1" t="s">
        <v>60</v>
      </c>
      <c r="BN190" s="1" t="s">
        <v>61</v>
      </c>
      <c r="BO190" s="1" t="s">
        <v>62</v>
      </c>
      <c r="BP190" s="1" t="s">
        <v>63</v>
      </c>
      <c r="BQ190" s="1" t="s">
        <v>64</v>
      </c>
      <c r="BR190" s="1" t="s">
        <v>65</v>
      </c>
      <c r="BS190" s="1" t="s">
        <v>66</v>
      </c>
      <c r="BT190" s="1" t="s">
        <v>127</v>
      </c>
      <c r="BU190" s="1" t="s">
        <v>127</v>
      </c>
      <c r="BV190" s="1" t="s">
        <v>127</v>
      </c>
      <c r="BW190" s="1" t="s">
        <v>69</v>
      </c>
      <c r="BX190" s="1" t="s">
        <v>127</v>
      </c>
      <c r="BY190" s="1" t="s">
        <v>127</v>
      </c>
      <c r="BZ190" s="1" t="s">
        <v>72</v>
      </c>
      <c r="CA190" s="1" t="s">
        <v>127</v>
      </c>
      <c r="CB190" s="1" t="s">
        <v>74</v>
      </c>
      <c r="CC190" s="1" t="s">
        <v>75</v>
      </c>
      <c r="CD190" s="1" t="s">
        <v>76</v>
      </c>
      <c r="CE190" s="1" t="s">
        <v>77</v>
      </c>
      <c r="CF190" s="1" t="s">
        <v>127</v>
      </c>
      <c r="CG190" s="1" t="s">
        <v>78</v>
      </c>
      <c r="CH190" s="1" t="s">
        <v>79</v>
      </c>
      <c r="CI190" s="1" t="s">
        <v>127</v>
      </c>
      <c r="CJ190" s="1" t="s">
        <v>81</v>
      </c>
      <c r="CK190" s="1" t="s">
        <v>82</v>
      </c>
      <c r="CL190" s="1" t="s">
        <v>83</v>
      </c>
      <c r="CM190" s="1" t="s">
        <v>84</v>
      </c>
      <c r="CN190" s="1" t="s">
        <v>127</v>
      </c>
      <c r="CO190" s="1" t="s">
        <v>2799</v>
      </c>
      <c r="CP190" s="1" t="s">
        <v>2800</v>
      </c>
      <c r="CQ190" s="1" t="s">
        <v>127</v>
      </c>
      <c r="CR190" s="1" t="s">
        <v>127</v>
      </c>
      <c r="CS190" s="1" t="s">
        <v>89</v>
      </c>
      <c r="CT190" s="1" t="s">
        <v>90</v>
      </c>
      <c r="CU190" s="1" t="s">
        <v>127</v>
      </c>
      <c r="CV190" s="1" t="s">
        <v>92</v>
      </c>
      <c r="CW190" s="1" t="s">
        <v>93</v>
      </c>
      <c r="CX190" s="1" t="s">
        <v>127</v>
      </c>
      <c r="CY190" s="1" t="s">
        <v>127</v>
      </c>
      <c r="CZ190" s="1" t="s">
        <v>127</v>
      </c>
      <c r="DA190" s="1" t="s">
        <v>127</v>
      </c>
      <c r="DB190" s="1" t="s">
        <v>127</v>
      </c>
      <c r="DC190" s="1" t="s">
        <v>98</v>
      </c>
      <c r="DD190" s="1" t="s">
        <v>99</v>
      </c>
      <c r="DE190" s="1" t="s">
        <v>100</v>
      </c>
      <c r="DF190" s="1" t="s">
        <v>127</v>
      </c>
      <c r="DG190" s="1" t="s">
        <v>127</v>
      </c>
      <c r="DH190" s="1" t="s">
        <v>127</v>
      </c>
      <c r="DI190" s="1" t="s">
        <v>104</v>
      </c>
      <c r="DJ190" s="1" t="s">
        <v>105</v>
      </c>
      <c r="DK190" s="1" t="s">
        <v>127</v>
      </c>
      <c r="DL190" s="1" t="s">
        <v>106</v>
      </c>
      <c r="DM190" s="1" t="s">
        <v>107</v>
      </c>
      <c r="DN190" s="1" t="s">
        <v>88</v>
      </c>
      <c r="DO190" s="1" t="s">
        <v>108</v>
      </c>
      <c r="DP190" s="1" t="s">
        <v>109</v>
      </c>
      <c r="DQ190" s="1" t="s">
        <v>110</v>
      </c>
      <c r="DR190" s="1" t="s">
        <v>127</v>
      </c>
      <c r="DS190" s="1" t="s">
        <v>112</v>
      </c>
      <c r="DT190" s="1" t="s">
        <v>127</v>
      </c>
      <c r="DU190" s="1" t="s">
        <v>127</v>
      </c>
      <c r="DV190" s="1" t="s">
        <v>2801</v>
      </c>
      <c r="DW190" s="1" t="s">
        <v>2802</v>
      </c>
      <c r="DX190" s="1" t="s">
        <v>2803</v>
      </c>
      <c r="DY190" s="1" t="s">
        <v>127</v>
      </c>
      <c r="DZ190" s="1" t="s">
        <v>2804</v>
      </c>
      <c r="EA190" s="1" t="s">
        <v>2805</v>
      </c>
      <c r="EB190" s="1" t="s">
        <v>2806</v>
      </c>
    </row>
    <row r="191" spans="1:132" x14ac:dyDescent="0.2">
      <c r="A191" s="1" t="s">
        <v>2807</v>
      </c>
      <c r="B191" s="1" t="s">
        <v>2808</v>
      </c>
      <c r="C191" s="1" t="s">
        <v>2809</v>
      </c>
      <c r="D191" s="1" t="s">
        <v>2810</v>
      </c>
      <c r="E191" s="2"/>
      <c r="F191" s="2"/>
      <c r="G191" s="1" t="s">
        <v>185</v>
      </c>
      <c r="H191" s="1" t="s">
        <v>186</v>
      </c>
      <c r="I191" s="1" t="s">
        <v>127</v>
      </c>
      <c r="J191" s="1" t="s">
        <v>150</v>
      </c>
      <c r="K191">
        <v>2007</v>
      </c>
      <c r="L191" s="1" t="s">
        <v>2811</v>
      </c>
      <c r="M191" s="1" t="s">
        <v>127</v>
      </c>
      <c r="N191" s="1" t="s">
        <v>127</v>
      </c>
      <c r="O191" s="1" t="s">
        <v>127</v>
      </c>
      <c r="P191" s="1" t="s">
        <v>127</v>
      </c>
      <c r="Q191" s="1" t="s">
        <v>127</v>
      </c>
      <c r="R191" s="1" t="s">
        <v>127</v>
      </c>
      <c r="S191" s="1" t="s">
        <v>127</v>
      </c>
      <c r="T191" s="1" t="s">
        <v>127</v>
      </c>
      <c r="U191" s="1" t="s">
        <v>2812</v>
      </c>
      <c r="V191" s="1" t="s">
        <v>21</v>
      </c>
      <c r="W191" s="1" t="s">
        <v>22</v>
      </c>
      <c r="X191" s="1" t="s">
        <v>127</v>
      </c>
      <c r="Y191" s="1" t="s">
        <v>127</v>
      </c>
      <c r="Z191" s="1" t="s">
        <v>127</v>
      </c>
      <c r="AA191" s="1" t="s">
        <v>26</v>
      </c>
      <c r="AB191" s="1" t="s">
        <v>127</v>
      </c>
      <c r="AC191" s="1" t="s">
        <v>130</v>
      </c>
      <c r="AD191" s="1" t="s">
        <v>127</v>
      </c>
      <c r="AE191" s="1" t="s">
        <v>130</v>
      </c>
      <c r="AF191" s="1" t="s">
        <v>127</v>
      </c>
      <c r="AG191" s="1" t="s">
        <v>2813</v>
      </c>
      <c r="AH191" s="1" t="s">
        <v>131</v>
      </c>
      <c r="AI191" s="1" t="s">
        <v>127</v>
      </c>
      <c r="AJ191"/>
      <c r="AK191" s="1" t="s">
        <v>2814</v>
      </c>
      <c r="AL191" s="1" t="s">
        <v>172</v>
      </c>
      <c r="AM191">
        <v>4</v>
      </c>
      <c r="AN191">
        <v>10</v>
      </c>
      <c r="AO191" s="1" t="s">
        <v>37</v>
      </c>
      <c r="AP191" s="1" t="s">
        <v>127</v>
      </c>
      <c r="AQ191" s="1" t="s">
        <v>127</v>
      </c>
      <c r="AR191"/>
      <c r="AS191"/>
      <c r="AT191" s="1" t="s">
        <v>42</v>
      </c>
      <c r="AU191" s="1" t="s">
        <v>43</v>
      </c>
      <c r="AV191" s="1" t="s">
        <v>127</v>
      </c>
      <c r="AW191" s="1" t="s">
        <v>127</v>
      </c>
      <c r="AX191" s="1" t="s">
        <v>46</v>
      </c>
      <c r="AY191" s="1" t="s">
        <v>127</v>
      </c>
      <c r="AZ191" s="1" t="s">
        <v>127</v>
      </c>
      <c r="BA191" s="1" t="s">
        <v>127</v>
      </c>
      <c r="BB191" s="1" t="s">
        <v>127</v>
      </c>
      <c r="BC191" s="1" t="s">
        <v>127</v>
      </c>
      <c r="BD191" s="1" t="s">
        <v>127</v>
      </c>
      <c r="BE191" s="1" t="s">
        <v>127</v>
      </c>
      <c r="BF191" s="1" t="s">
        <v>127</v>
      </c>
      <c r="BG191" s="1" t="s">
        <v>127</v>
      </c>
      <c r="BH191" s="1" t="s">
        <v>127</v>
      </c>
      <c r="BI191" s="1" t="s">
        <v>127</v>
      </c>
      <c r="BJ191" s="1" t="s">
        <v>57</v>
      </c>
      <c r="BK191" s="1" t="s">
        <v>58</v>
      </c>
      <c r="BL191" s="1" t="s">
        <v>127</v>
      </c>
      <c r="BM191" s="1" t="s">
        <v>127</v>
      </c>
      <c r="BN191" s="1" t="s">
        <v>61</v>
      </c>
      <c r="BO191" s="1" t="s">
        <v>127</v>
      </c>
      <c r="BP191" s="1" t="s">
        <v>127</v>
      </c>
      <c r="BQ191" s="1" t="s">
        <v>64</v>
      </c>
      <c r="BR191" s="1" t="s">
        <v>127</v>
      </c>
      <c r="BS191" s="1" t="s">
        <v>127</v>
      </c>
      <c r="BT191" s="1" t="s">
        <v>127</v>
      </c>
      <c r="BU191" s="1" t="s">
        <v>2815</v>
      </c>
      <c r="BV191" s="1" t="s">
        <v>127</v>
      </c>
      <c r="BW191" s="1" t="s">
        <v>69</v>
      </c>
      <c r="BX191" s="1" t="s">
        <v>127</v>
      </c>
      <c r="BY191" s="1" t="s">
        <v>71</v>
      </c>
      <c r="BZ191" s="1" t="s">
        <v>127</v>
      </c>
      <c r="CA191" s="1" t="s">
        <v>127</v>
      </c>
      <c r="CB191" s="1" t="s">
        <v>127</v>
      </c>
      <c r="CC191" s="1" t="s">
        <v>75</v>
      </c>
      <c r="CD191" s="1" t="s">
        <v>127</v>
      </c>
      <c r="CE191" s="1" t="s">
        <v>127</v>
      </c>
      <c r="CF191" s="1" t="s">
        <v>127</v>
      </c>
      <c r="CG191" s="1" t="s">
        <v>78</v>
      </c>
      <c r="CH191" s="1" t="s">
        <v>127</v>
      </c>
      <c r="CI191" s="1" t="s">
        <v>127</v>
      </c>
      <c r="CJ191" s="1" t="s">
        <v>127</v>
      </c>
      <c r="CK191" s="1" t="s">
        <v>127</v>
      </c>
      <c r="CL191" s="1" t="s">
        <v>83</v>
      </c>
      <c r="CM191" s="1" t="s">
        <v>127</v>
      </c>
      <c r="CN191" s="1" t="s">
        <v>127</v>
      </c>
      <c r="CO191" s="1" t="s">
        <v>2816</v>
      </c>
      <c r="CP191" s="1" t="s">
        <v>2817</v>
      </c>
      <c r="CQ191" s="1" t="s">
        <v>127</v>
      </c>
      <c r="CR191" s="1" t="s">
        <v>127</v>
      </c>
      <c r="CS191" s="1" t="s">
        <v>89</v>
      </c>
      <c r="CT191" s="1" t="s">
        <v>90</v>
      </c>
      <c r="CU191" s="1" t="s">
        <v>127</v>
      </c>
      <c r="CV191" s="1" t="s">
        <v>127</v>
      </c>
      <c r="CW191" s="1" t="s">
        <v>127</v>
      </c>
      <c r="CX191" s="1" t="s">
        <v>94</v>
      </c>
      <c r="CY191" s="1" t="s">
        <v>127</v>
      </c>
      <c r="CZ191" s="1" t="s">
        <v>96</v>
      </c>
      <c r="DA191" s="1" t="s">
        <v>127</v>
      </c>
      <c r="DB191" s="1" t="s">
        <v>127</v>
      </c>
      <c r="DC191" s="1" t="s">
        <v>98</v>
      </c>
      <c r="DD191" s="1" t="s">
        <v>127</v>
      </c>
      <c r="DE191" s="1" t="s">
        <v>127</v>
      </c>
      <c r="DF191" s="1" t="s">
        <v>101</v>
      </c>
      <c r="DG191" s="1" t="s">
        <v>102</v>
      </c>
      <c r="DH191" s="1" t="s">
        <v>127</v>
      </c>
      <c r="DI191" s="1" t="s">
        <v>127</v>
      </c>
      <c r="DJ191" s="1" t="s">
        <v>105</v>
      </c>
      <c r="DK191" s="1" t="s">
        <v>127</v>
      </c>
      <c r="DL191" s="1" t="s">
        <v>127</v>
      </c>
      <c r="DM191" s="1" t="s">
        <v>127</v>
      </c>
      <c r="DN191" s="1" t="s">
        <v>127</v>
      </c>
      <c r="DO191" s="1" t="s">
        <v>108</v>
      </c>
      <c r="DP191" s="1" t="s">
        <v>109</v>
      </c>
      <c r="DQ191" s="1" t="s">
        <v>127</v>
      </c>
      <c r="DR191" s="1" t="s">
        <v>127</v>
      </c>
      <c r="DS191" s="1" t="s">
        <v>127</v>
      </c>
      <c r="DT191" s="1" t="s">
        <v>127</v>
      </c>
      <c r="DU191" s="1" t="s">
        <v>127</v>
      </c>
      <c r="DV191" s="1" t="s">
        <v>2818</v>
      </c>
      <c r="DW191" s="1" t="s">
        <v>127</v>
      </c>
      <c r="DX191" s="1" t="s">
        <v>407</v>
      </c>
      <c r="DY191" s="1" t="s">
        <v>127</v>
      </c>
      <c r="DZ191" s="1" t="s">
        <v>2819</v>
      </c>
      <c r="EA191" s="1" t="s">
        <v>2820</v>
      </c>
      <c r="EB191" s="1" t="s">
        <v>2821</v>
      </c>
    </row>
    <row r="192" spans="1:132" x14ac:dyDescent="0.2">
      <c r="A192" s="1" t="s">
        <v>2822</v>
      </c>
      <c r="B192" s="1" t="s">
        <v>2823</v>
      </c>
      <c r="C192" s="1" t="s">
        <v>2824</v>
      </c>
      <c r="D192" s="1" t="s">
        <v>2825</v>
      </c>
      <c r="E192" s="2"/>
      <c r="F192" s="2"/>
      <c r="G192" s="1" t="s">
        <v>185</v>
      </c>
      <c r="H192" s="1" t="s">
        <v>186</v>
      </c>
      <c r="I192" s="1" t="s">
        <v>127</v>
      </c>
      <c r="J192" s="1" t="s">
        <v>150</v>
      </c>
      <c r="K192">
        <v>2010</v>
      </c>
      <c r="L192" s="1" t="s">
        <v>2826</v>
      </c>
      <c r="M192" s="1" t="s">
        <v>12</v>
      </c>
      <c r="N192" s="1" t="s">
        <v>127</v>
      </c>
      <c r="O192" s="1" t="s">
        <v>127</v>
      </c>
      <c r="P192" s="1" t="s">
        <v>127</v>
      </c>
      <c r="Q192" s="1" t="s">
        <v>127</v>
      </c>
      <c r="R192" s="1" t="s">
        <v>127</v>
      </c>
      <c r="S192" s="1" t="s">
        <v>127</v>
      </c>
      <c r="T192" s="1" t="s">
        <v>127</v>
      </c>
      <c r="U192" s="1" t="s">
        <v>127</v>
      </c>
      <c r="V192" s="1" t="s">
        <v>21</v>
      </c>
      <c r="W192" s="1" t="s">
        <v>127</v>
      </c>
      <c r="X192" s="1" t="s">
        <v>127</v>
      </c>
      <c r="Y192" s="1" t="s">
        <v>127</v>
      </c>
      <c r="Z192" s="1" t="s">
        <v>127</v>
      </c>
      <c r="AA192" s="1" t="s">
        <v>127</v>
      </c>
      <c r="AB192" s="1" t="s">
        <v>127</v>
      </c>
      <c r="AC192" s="1" t="s">
        <v>188</v>
      </c>
      <c r="AD192" s="1" t="s">
        <v>127</v>
      </c>
      <c r="AE192" s="1" t="s">
        <v>188</v>
      </c>
      <c r="AF192" s="1" t="s">
        <v>127</v>
      </c>
      <c r="AG192" s="1" t="s">
        <v>2827</v>
      </c>
      <c r="AH192" s="1" t="s">
        <v>131</v>
      </c>
      <c r="AI192" s="1" t="s">
        <v>127</v>
      </c>
      <c r="AJ192">
        <v>33</v>
      </c>
      <c r="AK192" s="1" t="s">
        <v>1078</v>
      </c>
      <c r="AL192" s="1" t="s">
        <v>172</v>
      </c>
      <c r="AM192">
        <v>5</v>
      </c>
      <c r="AN192">
        <v>2</v>
      </c>
      <c r="AO192" s="1" t="s">
        <v>37</v>
      </c>
      <c r="AP192" s="1" t="s">
        <v>127</v>
      </c>
      <c r="AQ192" s="1" t="s">
        <v>127</v>
      </c>
      <c r="AR192"/>
      <c r="AS192"/>
      <c r="AT192" s="1" t="s">
        <v>127</v>
      </c>
      <c r="AU192" s="1" t="s">
        <v>127</v>
      </c>
      <c r="AV192" s="1" t="s">
        <v>127</v>
      </c>
      <c r="AW192" s="1" t="s">
        <v>127</v>
      </c>
      <c r="AX192" s="1" t="s">
        <v>127</v>
      </c>
      <c r="AY192" s="1" t="s">
        <v>127</v>
      </c>
      <c r="AZ192" s="1" t="s">
        <v>127</v>
      </c>
      <c r="BA192" s="1" t="s">
        <v>127</v>
      </c>
      <c r="BB192" s="1" t="s">
        <v>127</v>
      </c>
      <c r="BC192" s="1" t="s">
        <v>51</v>
      </c>
      <c r="BD192" s="1" t="s">
        <v>127</v>
      </c>
      <c r="BE192" s="1" t="s">
        <v>127</v>
      </c>
      <c r="BF192" s="1" t="s">
        <v>127</v>
      </c>
      <c r="BG192" s="1" t="s">
        <v>127</v>
      </c>
      <c r="BH192" s="1" t="s">
        <v>127</v>
      </c>
      <c r="BI192" s="1" t="s">
        <v>127</v>
      </c>
      <c r="BJ192" s="1" t="s">
        <v>57</v>
      </c>
      <c r="BK192" s="1" t="s">
        <v>58</v>
      </c>
      <c r="BL192" s="1" t="s">
        <v>127</v>
      </c>
      <c r="BM192" s="1" t="s">
        <v>60</v>
      </c>
      <c r="BN192" s="1" t="s">
        <v>127</v>
      </c>
      <c r="BO192" s="1" t="s">
        <v>127</v>
      </c>
      <c r="BP192" s="1" t="s">
        <v>63</v>
      </c>
      <c r="BQ192" s="1" t="s">
        <v>64</v>
      </c>
      <c r="BR192" s="1" t="s">
        <v>127</v>
      </c>
      <c r="BS192" s="1" t="s">
        <v>127</v>
      </c>
      <c r="BT192" s="1" t="s">
        <v>127</v>
      </c>
      <c r="BU192" s="1" t="s">
        <v>127</v>
      </c>
      <c r="BV192" s="1" t="s">
        <v>68</v>
      </c>
      <c r="BW192" s="1" t="s">
        <v>69</v>
      </c>
      <c r="BX192" s="1" t="s">
        <v>127</v>
      </c>
      <c r="BY192" s="1" t="s">
        <v>71</v>
      </c>
      <c r="BZ192" s="1" t="s">
        <v>127</v>
      </c>
      <c r="CA192" s="1" t="s">
        <v>127</v>
      </c>
      <c r="CB192" s="1" t="s">
        <v>127</v>
      </c>
      <c r="CC192" s="1" t="s">
        <v>127</v>
      </c>
      <c r="CD192" s="1" t="s">
        <v>127</v>
      </c>
      <c r="CE192" s="1" t="s">
        <v>127</v>
      </c>
      <c r="CF192" s="1" t="s">
        <v>127</v>
      </c>
      <c r="CG192" s="1" t="s">
        <v>78</v>
      </c>
      <c r="CH192" s="1" t="s">
        <v>79</v>
      </c>
      <c r="CI192" s="1" t="s">
        <v>80</v>
      </c>
      <c r="CJ192" s="1" t="s">
        <v>127</v>
      </c>
      <c r="CK192" s="1" t="s">
        <v>82</v>
      </c>
      <c r="CL192" s="1" t="s">
        <v>127</v>
      </c>
      <c r="CM192" s="1" t="s">
        <v>84</v>
      </c>
      <c r="CN192" s="1" t="s">
        <v>127</v>
      </c>
      <c r="CO192" s="1" t="s">
        <v>2828</v>
      </c>
      <c r="CP192" s="1" t="s">
        <v>2829</v>
      </c>
      <c r="CQ192" s="1" t="s">
        <v>87</v>
      </c>
      <c r="CR192" s="1" t="s">
        <v>88</v>
      </c>
      <c r="CS192" s="1" t="s">
        <v>89</v>
      </c>
      <c r="CT192" s="1" t="s">
        <v>90</v>
      </c>
      <c r="CU192" s="1" t="s">
        <v>127</v>
      </c>
      <c r="CV192" s="1" t="s">
        <v>127</v>
      </c>
      <c r="CW192" s="1" t="s">
        <v>127</v>
      </c>
      <c r="CX192" s="1" t="s">
        <v>127</v>
      </c>
      <c r="CY192" s="1" t="s">
        <v>127</v>
      </c>
      <c r="CZ192" s="1" t="s">
        <v>96</v>
      </c>
      <c r="DA192" s="1" t="s">
        <v>127</v>
      </c>
      <c r="DB192" s="1" t="s">
        <v>127</v>
      </c>
      <c r="DC192" s="1" t="s">
        <v>127</v>
      </c>
      <c r="DD192" s="1" t="s">
        <v>99</v>
      </c>
      <c r="DE192" s="1" t="s">
        <v>127</v>
      </c>
      <c r="DF192" s="1" t="s">
        <v>127</v>
      </c>
      <c r="DG192" s="1" t="s">
        <v>102</v>
      </c>
      <c r="DH192" s="1" t="s">
        <v>103</v>
      </c>
      <c r="DI192" s="1" t="s">
        <v>127</v>
      </c>
      <c r="DJ192" s="1" t="s">
        <v>127</v>
      </c>
      <c r="DK192" s="1" t="s">
        <v>127</v>
      </c>
      <c r="DL192" s="1" t="s">
        <v>127</v>
      </c>
      <c r="DM192" s="1" t="s">
        <v>127</v>
      </c>
      <c r="DN192" s="1" t="s">
        <v>127</v>
      </c>
      <c r="DO192" s="1" t="s">
        <v>108</v>
      </c>
      <c r="DP192" s="1" t="s">
        <v>109</v>
      </c>
      <c r="DQ192" s="1" t="s">
        <v>110</v>
      </c>
      <c r="DR192" s="1" t="s">
        <v>127</v>
      </c>
      <c r="DS192" s="1" t="s">
        <v>112</v>
      </c>
      <c r="DT192" s="1" t="s">
        <v>127</v>
      </c>
      <c r="DU192" s="1" t="s">
        <v>127</v>
      </c>
      <c r="DV192" s="1" t="s">
        <v>2830</v>
      </c>
      <c r="DW192" s="1" t="s">
        <v>2831</v>
      </c>
      <c r="DX192" s="1" t="s">
        <v>127</v>
      </c>
      <c r="DY192" s="1" t="s">
        <v>127</v>
      </c>
      <c r="DZ192" s="1" t="s">
        <v>2832</v>
      </c>
      <c r="EA192" s="1" t="s">
        <v>2833</v>
      </c>
      <c r="EB192" s="1" t="s">
        <v>2821</v>
      </c>
    </row>
    <row r="193" spans="1:132" x14ac:dyDescent="0.2">
      <c r="A193" s="1" t="s">
        <v>2834</v>
      </c>
      <c r="B193" s="1" t="s">
        <v>2835</v>
      </c>
      <c r="C193" s="1" t="s">
        <v>2836</v>
      </c>
      <c r="D193" s="1" t="s">
        <v>2837</v>
      </c>
      <c r="E193" s="2"/>
      <c r="F193" s="2"/>
      <c r="G193" s="1" t="s">
        <v>185</v>
      </c>
      <c r="H193" s="1" t="s">
        <v>186</v>
      </c>
      <c r="I193" s="1" t="s">
        <v>127</v>
      </c>
      <c r="J193" s="1" t="s">
        <v>150</v>
      </c>
      <c r="K193">
        <v>1997</v>
      </c>
      <c r="L193" s="1" t="s">
        <v>2838</v>
      </c>
      <c r="M193" s="1" t="s">
        <v>12</v>
      </c>
      <c r="N193" s="1" t="s">
        <v>127</v>
      </c>
      <c r="O193" s="1" t="s">
        <v>127</v>
      </c>
      <c r="P193" s="1" t="s">
        <v>127</v>
      </c>
      <c r="Q193" s="1" t="s">
        <v>127</v>
      </c>
      <c r="R193" s="1" t="s">
        <v>127</v>
      </c>
      <c r="S193" s="1" t="s">
        <v>127</v>
      </c>
      <c r="T193" s="1" t="s">
        <v>127</v>
      </c>
      <c r="U193" s="1" t="s">
        <v>127</v>
      </c>
      <c r="V193" s="1" t="s">
        <v>21</v>
      </c>
      <c r="W193" s="1" t="s">
        <v>22</v>
      </c>
      <c r="X193" s="1" t="s">
        <v>23</v>
      </c>
      <c r="Y193" s="1" t="s">
        <v>127</v>
      </c>
      <c r="Z193" s="1" t="s">
        <v>127</v>
      </c>
      <c r="AA193" s="1" t="s">
        <v>127</v>
      </c>
      <c r="AB193" s="1" t="s">
        <v>127</v>
      </c>
      <c r="AC193" s="1" t="s">
        <v>188</v>
      </c>
      <c r="AD193" s="1" t="s">
        <v>127</v>
      </c>
      <c r="AE193" s="1" t="s">
        <v>188</v>
      </c>
      <c r="AF193" s="1" t="s">
        <v>127</v>
      </c>
      <c r="AG193" s="1" t="s">
        <v>2839</v>
      </c>
      <c r="AH193" s="1" t="s">
        <v>131</v>
      </c>
      <c r="AI193" s="1" t="s">
        <v>127</v>
      </c>
      <c r="AJ193">
        <v>73</v>
      </c>
      <c r="AK193" s="1" t="s">
        <v>1078</v>
      </c>
      <c r="AL193" s="1" t="s">
        <v>133</v>
      </c>
      <c r="AM193">
        <v>12</v>
      </c>
      <c r="AN193">
        <v>3</v>
      </c>
      <c r="AO193" s="1" t="s">
        <v>37</v>
      </c>
      <c r="AP193" s="1" t="s">
        <v>127</v>
      </c>
      <c r="AQ193" s="1" t="s">
        <v>127</v>
      </c>
      <c r="AR193"/>
      <c r="AS193">
        <v>1</v>
      </c>
      <c r="AT193" s="1" t="s">
        <v>127</v>
      </c>
      <c r="AU193" s="1" t="s">
        <v>127</v>
      </c>
      <c r="AV193" s="1" t="s">
        <v>127</v>
      </c>
      <c r="AW193" s="1" t="s">
        <v>127</v>
      </c>
      <c r="AX193" s="1" t="s">
        <v>127</v>
      </c>
      <c r="AY193" s="1" t="s">
        <v>127</v>
      </c>
      <c r="AZ193" s="1" t="s">
        <v>127</v>
      </c>
      <c r="BA193" s="1" t="s">
        <v>127</v>
      </c>
      <c r="BB193" s="1" t="s">
        <v>127</v>
      </c>
      <c r="BC193" s="1" t="s">
        <v>51</v>
      </c>
      <c r="BD193" s="1" t="s">
        <v>127</v>
      </c>
      <c r="BE193" s="1" t="s">
        <v>127</v>
      </c>
      <c r="BF193" s="1" t="s">
        <v>127</v>
      </c>
      <c r="BG193" s="1" t="s">
        <v>127</v>
      </c>
      <c r="BH193" s="1" t="s">
        <v>127</v>
      </c>
      <c r="BI193" s="1" t="s">
        <v>127</v>
      </c>
      <c r="BJ193" s="1" t="s">
        <v>57</v>
      </c>
      <c r="BK193" s="1" t="s">
        <v>58</v>
      </c>
      <c r="BL193" s="1" t="s">
        <v>127</v>
      </c>
      <c r="BM193" s="1" t="s">
        <v>127</v>
      </c>
      <c r="BN193" s="1" t="s">
        <v>127</v>
      </c>
      <c r="BO193" s="1" t="s">
        <v>127</v>
      </c>
      <c r="BP193" s="1" t="s">
        <v>63</v>
      </c>
      <c r="BQ193" s="1" t="s">
        <v>64</v>
      </c>
      <c r="BR193" s="1" t="s">
        <v>127</v>
      </c>
      <c r="BS193" s="1" t="s">
        <v>127</v>
      </c>
      <c r="BT193" s="1" t="s">
        <v>127</v>
      </c>
      <c r="BU193" s="1" t="s">
        <v>127</v>
      </c>
      <c r="BV193" s="1" t="s">
        <v>68</v>
      </c>
      <c r="BW193" s="1" t="s">
        <v>69</v>
      </c>
      <c r="BX193" s="1" t="s">
        <v>127</v>
      </c>
      <c r="BY193" s="1" t="s">
        <v>71</v>
      </c>
      <c r="BZ193" s="1" t="s">
        <v>72</v>
      </c>
      <c r="CA193" s="1" t="s">
        <v>73</v>
      </c>
      <c r="CB193" s="1" t="s">
        <v>74</v>
      </c>
      <c r="CC193" s="1" t="s">
        <v>127</v>
      </c>
      <c r="CD193" s="1" t="s">
        <v>127</v>
      </c>
      <c r="CE193" s="1" t="s">
        <v>127</v>
      </c>
      <c r="CF193" s="1" t="s">
        <v>127</v>
      </c>
      <c r="CG193" s="1" t="s">
        <v>127</v>
      </c>
      <c r="CH193" s="1" t="s">
        <v>127</v>
      </c>
      <c r="CI193" s="1" t="s">
        <v>80</v>
      </c>
      <c r="CJ193" s="1" t="s">
        <v>127</v>
      </c>
      <c r="CK193" s="1" t="s">
        <v>127</v>
      </c>
      <c r="CL193" s="1" t="s">
        <v>127</v>
      </c>
      <c r="CM193" s="1" t="s">
        <v>84</v>
      </c>
      <c r="CN193" s="1" t="s">
        <v>127</v>
      </c>
      <c r="CO193" s="1" t="s">
        <v>2840</v>
      </c>
      <c r="CP193" s="1" t="s">
        <v>2841</v>
      </c>
      <c r="CQ193" s="1" t="s">
        <v>127</v>
      </c>
      <c r="CR193" s="1" t="s">
        <v>88</v>
      </c>
      <c r="CS193" s="1" t="s">
        <v>89</v>
      </c>
      <c r="CT193" s="1" t="s">
        <v>127</v>
      </c>
      <c r="CU193" s="1" t="s">
        <v>127</v>
      </c>
      <c r="CV193" s="1" t="s">
        <v>92</v>
      </c>
      <c r="CW193" s="1" t="s">
        <v>127</v>
      </c>
      <c r="CX193" s="1" t="s">
        <v>127</v>
      </c>
      <c r="CY193" s="1" t="s">
        <v>127</v>
      </c>
      <c r="CZ193" s="1" t="s">
        <v>127</v>
      </c>
      <c r="DA193" s="1" t="s">
        <v>127</v>
      </c>
      <c r="DB193" s="1" t="s">
        <v>127</v>
      </c>
      <c r="DC193" s="1" t="s">
        <v>127</v>
      </c>
      <c r="DD193" s="1" t="s">
        <v>127</v>
      </c>
      <c r="DE193" s="1" t="s">
        <v>127</v>
      </c>
      <c r="DF193" s="1" t="s">
        <v>127</v>
      </c>
      <c r="DG193" s="1" t="s">
        <v>102</v>
      </c>
      <c r="DH193" s="1" t="s">
        <v>127</v>
      </c>
      <c r="DI193" s="1" t="s">
        <v>104</v>
      </c>
      <c r="DJ193" s="1" t="s">
        <v>105</v>
      </c>
      <c r="DK193" s="1" t="s">
        <v>127</v>
      </c>
      <c r="DL193" s="1" t="s">
        <v>127</v>
      </c>
      <c r="DM193" s="1" t="s">
        <v>127</v>
      </c>
      <c r="DN193" s="1" t="s">
        <v>127</v>
      </c>
      <c r="DO193" s="1" t="s">
        <v>127</v>
      </c>
      <c r="DP193" s="1" t="s">
        <v>127</v>
      </c>
      <c r="DQ193" s="1" t="s">
        <v>127</v>
      </c>
      <c r="DR193" s="1" t="s">
        <v>127</v>
      </c>
      <c r="DS193" s="1" t="s">
        <v>127</v>
      </c>
      <c r="DT193" s="1" t="s">
        <v>113</v>
      </c>
      <c r="DU193" s="1" t="s">
        <v>127</v>
      </c>
      <c r="DV193" s="1" t="s">
        <v>127</v>
      </c>
      <c r="DW193" s="1" t="s">
        <v>2842</v>
      </c>
      <c r="DX193" s="1" t="s">
        <v>2843</v>
      </c>
      <c r="DY193" s="1" t="s">
        <v>2844</v>
      </c>
      <c r="DZ193" s="1" t="s">
        <v>2845</v>
      </c>
      <c r="EA193" s="1" t="s">
        <v>2846</v>
      </c>
      <c r="EB193" s="1" t="s">
        <v>2821</v>
      </c>
    </row>
    <row r="194" spans="1:132" x14ac:dyDescent="0.2">
      <c r="A194" s="1" t="s">
        <v>2847</v>
      </c>
      <c r="B194" s="1" t="s">
        <v>2848</v>
      </c>
      <c r="C194" s="1" t="s">
        <v>2849</v>
      </c>
      <c r="D194" s="1" t="s">
        <v>2850</v>
      </c>
      <c r="E194" s="2"/>
      <c r="F194" s="2"/>
      <c r="G194" s="1" t="s">
        <v>127</v>
      </c>
      <c r="H194" s="1" t="s">
        <v>127</v>
      </c>
      <c r="I194" s="1" t="s">
        <v>127</v>
      </c>
      <c r="J194" s="1" t="s">
        <v>150</v>
      </c>
      <c r="K194">
        <v>2011</v>
      </c>
      <c r="L194" s="1" t="s">
        <v>2851</v>
      </c>
      <c r="M194" s="1" t="s">
        <v>127</v>
      </c>
      <c r="N194" s="1" t="s">
        <v>127</v>
      </c>
      <c r="O194" s="1" t="s">
        <v>127</v>
      </c>
      <c r="P194" s="1" t="s">
        <v>127</v>
      </c>
      <c r="Q194" s="1" t="s">
        <v>127</v>
      </c>
      <c r="R194" s="1" t="s">
        <v>127</v>
      </c>
      <c r="S194" s="1" t="s">
        <v>127</v>
      </c>
      <c r="T194" s="1" t="s">
        <v>127</v>
      </c>
      <c r="U194" s="1" t="s">
        <v>2852</v>
      </c>
      <c r="V194" s="1" t="s">
        <v>127</v>
      </c>
      <c r="W194" s="1" t="s">
        <v>127</v>
      </c>
      <c r="X194" s="1" t="s">
        <v>127</v>
      </c>
      <c r="Y194" s="1" t="s">
        <v>127</v>
      </c>
      <c r="Z194" s="1" t="s">
        <v>127</v>
      </c>
      <c r="AA194" s="1" t="s">
        <v>26</v>
      </c>
      <c r="AB194" s="1" t="s">
        <v>127</v>
      </c>
      <c r="AC194" s="1" t="s">
        <v>272</v>
      </c>
      <c r="AD194" s="1" t="s">
        <v>127</v>
      </c>
      <c r="AE194" s="1" t="s">
        <v>272</v>
      </c>
      <c r="AF194" s="1" t="s">
        <v>127</v>
      </c>
      <c r="AG194" s="1" t="s">
        <v>127</v>
      </c>
      <c r="AH194" s="1" t="s">
        <v>127</v>
      </c>
      <c r="AI194" s="1" t="s">
        <v>127</v>
      </c>
      <c r="AJ194"/>
      <c r="AK194" s="1" t="s">
        <v>127</v>
      </c>
      <c r="AL194" s="1" t="s">
        <v>127</v>
      </c>
      <c r="AM194">
        <v>0</v>
      </c>
      <c r="AN194">
        <v>10</v>
      </c>
      <c r="AO194" s="1" t="s">
        <v>37</v>
      </c>
      <c r="AP194" s="1" t="s">
        <v>127</v>
      </c>
      <c r="AQ194" s="1" t="s">
        <v>127</v>
      </c>
      <c r="AR194">
        <v>0</v>
      </c>
      <c r="AS194">
        <v>8</v>
      </c>
      <c r="AT194" s="1" t="s">
        <v>127</v>
      </c>
      <c r="AU194" s="1" t="s">
        <v>127</v>
      </c>
      <c r="AV194" s="1" t="s">
        <v>44</v>
      </c>
      <c r="AW194" s="1" t="s">
        <v>127</v>
      </c>
      <c r="AX194" s="1" t="s">
        <v>127</v>
      </c>
      <c r="AY194" s="1" t="s">
        <v>127</v>
      </c>
      <c r="AZ194" s="1" t="s">
        <v>127</v>
      </c>
      <c r="BA194" s="1" t="s">
        <v>127</v>
      </c>
      <c r="BB194" s="1" t="s">
        <v>127</v>
      </c>
      <c r="BC194" s="1" t="s">
        <v>127</v>
      </c>
      <c r="BD194" s="1" t="s">
        <v>127</v>
      </c>
      <c r="BE194" s="1" t="s">
        <v>127</v>
      </c>
      <c r="BF194" s="1" t="s">
        <v>127</v>
      </c>
      <c r="BG194" s="1" t="s">
        <v>127</v>
      </c>
      <c r="BH194" s="1" t="s">
        <v>127</v>
      </c>
      <c r="BI194" s="1" t="s">
        <v>127</v>
      </c>
      <c r="BJ194" s="1" t="s">
        <v>127</v>
      </c>
      <c r="BK194" s="1" t="s">
        <v>58</v>
      </c>
      <c r="BL194" s="1" t="s">
        <v>127</v>
      </c>
      <c r="BM194" s="1" t="s">
        <v>127</v>
      </c>
      <c r="BN194" s="1" t="s">
        <v>127</v>
      </c>
      <c r="BO194" s="1" t="s">
        <v>127</v>
      </c>
      <c r="BP194" s="1" t="s">
        <v>127</v>
      </c>
      <c r="BQ194" s="1" t="s">
        <v>127</v>
      </c>
      <c r="BR194" s="1" t="s">
        <v>127</v>
      </c>
      <c r="BS194" s="1" t="s">
        <v>127</v>
      </c>
      <c r="BT194" s="1" t="s">
        <v>127</v>
      </c>
      <c r="BU194" s="1" t="s">
        <v>127</v>
      </c>
      <c r="BV194" s="1" t="s">
        <v>127</v>
      </c>
      <c r="BW194" s="1" t="s">
        <v>127</v>
      </c>
      <c r="BX194" s="1" t="s">
        <v>127</v>
      </c>
      <c r="BY194" s="1" t="s">
        <v>127</v>
      </c>
      <c r="BZ194" s="1" t="s">
        <v>127</v>
      </c>
      <c r="CA194" s="1" t="s">
        <v>127</v>
      </c>
      <c r="CB194" s="1" t="s">
        <v>127</v>
      </c>
      <c r="CC194" s="1" t="s">
        <v>127</v>
      </c>
      <c r="CD194" s="1" t="s">
        <v>127</v>
      </c>
      <c r="CE194" s="1" t="s">
        <v>127</v>
      </c>
      <c r="CF194" s="1" t="s">
        <v>2852</v>
      </c>
      <c r="CG194" s="1" t="s">
        <v>127</v>
      </c>
      <c r="CH194" s="1" t="s">
        <v>127</v>
      </c>
      <c r="CI194" s="1" t="s">
        <v>127</v>
      </c>
      <c r="CJ194" s="1" t="s">
        <v>127</v>
      </c>
      <c r="CK194" s="1" t="s">
        <v>127</v>
      </c>
      <c r="CL194" s="1" t="s">
        <v>127</v>
      </c>
      <c r="CM194" s="1" t="s">
        <v>127</v>
      </c>
      <c r="CN194" s="1" t="s">
        <v>2852</v>
      </c>
      <c r="CO194" s="1" t="s">
        <v>2085</v>
      </c>
      <c r="CP194" s="1" t="s">
        <v>2853</v>
      </c>
      <c r="CQ194" s="1" t="s">
        <v>127</v>
      </c>
      <c r="CR194" s="1" t="s">
        <v>127</v>
      </c>
      <c r="CS194" s="1" t="s">
        <v>127</v>
      </c>
      <c r="CT194" s="1" t="s">
        <v>127</v>
      </c>
      <c r="CU194" s="1" t="s">
        <v>127</v>
      </c>
      <c r="CV194" s="1" t="s">
        <v>127</v>
      </c>
      <c r="CW194" s="1" t="s">
        <v>127</v>
      </c>
      <c r="CX194" s="1" t="s">
        <v>127</v>
      </c>
      <c r="CY194" s="1" t="s">
        <v>127</v>
      </c>
      <c r="CZ194" s="1" t="s">
        <v>127</v>
      </c>
      <c r="DA194" s="1" t="s">
        <v>127</v>
      </c>
      <c r="DB194" s="1" t="s">
        <v>2854</v>
      </c>
      <c r="DC194" s="1" t="s">
        <v>127</v>
      </c>
      <c r="DD194" s="1" t="s">
        <v>99</v>
      </c>
      <c r="DE194" s="1" t="s">
        <v>127</v>
      </c>
      <c r="DF194" s="1" t="s">
        <v>101</v>
      </c>
      <c r="DG194" s="1" t="s">
        <v>102</v>
      </c>
      <c r="DH194" s="1" t="s">
        <v>127</v>
      </c>
      <c r="DI194" s="1" t="s">
        <v>127</v>
      </c>
      <c r="DJ194" s="1" t="s">
        <v>127</v>
      </c>
      <c r="DK194" s="1" t="s">
        <v>127</v>
      </c>
      <c r="DL194" s="1" t="s">
        <v>127</v>
      </c>
      <c r="DM194" s="1" t="s">
        <v>127</v>
      </c>
      <c r="DN194" s="1" t="s">
        <v>127</v>
      </c>
      <c r="DO194" s="1" t="s">
        <v>127</v>
      </c>
      <c r="DP194" s="1" t="s">
        <v>127</v>
      </c>
      <c r="DQ194" s="1" t="s">
        <v>110</v>
      </c>
      <c r="DR194" s="1" t="s">
        <v>127</v>
      </c>
      <c r="DS194" s="1" t="s">
        <v>127</v>
      </c>
      <c r="DT194" s="1" t="s">
        <v>127</v>
      </c>
      <c r="DU194" s="1" t="s">
        <v>127</v>
      </c>
      <c r="DV194" s="1" t="s">
        <v>2855</v>
      </c>
      <c r="DW194" s="1" t="s">
        <v>127</v>
      </c>
      <c r="DX194" s="1" t="s">
        <v>2856</v>
      </c>
      <c r="DY194" s="1" t="s">
        <v>127</v>
      </c>
      <c r="DZ194" s="1" t="s">
        <v>2857</v>
      </c>
      <c r="EA194" s="1" t="s">
        <v>2858</v>
      </c>
      <c r="EB194" s="1" t="s">
        <v>2821</v>
      </c>
    </row>
    <row r="195" spans="1:132" x14ac:dyDescent="0.2">
      <c r="A195" s="1" t="s">
        <v>2859</v>
      </c>
      <c r="B195" s="1" t="s">
        <v>2860</v>
      </c>
      <c r="C195" s="1" t="s">
        <v>758</v>
      </c>
      <c r="D195" s="1" t="s">
        <v>2861</v>
      </c>
      <c r="E195" s="2"/>
      <c r="F195" s="2"/>
      <c r="G195" s="1" t="s">
        <v>185</v>
      </c>
      <c r="H195" s="1" t="s">
        <v>186</v>
      </c>
      <c r="I195" s="1" t="s">
        <v>127</v>
      </c>
      <c r="J195" s="1" t="s">
        <v>128</v>
      </c>
      <c r="K195">
        <v>2011</v>
      </c>
      <c r="L195" s="1" t="s">
        <v>2862</v>
      </c>
      <c r="M195" s="1" t="s">
        <v>127</v>
      </c>
      <c r="N195" s="1" t="s">
        <v>127</v>
      </c>
      <c r="O195" s="1" t="s">
        <v>127</v>
      </c>
      <c r="P195" s="1" t="s">
        <v>127</v>
      </c>
      <c r="Q195" s="1" t="s">
        <v>127</v>
      </c>
      <c r="R195" s="1" t="s">
        <v>127</v>
      </c>
      <c r="S195" s="1" t="s">
        <v>18</v>
      </c>
      <c r="T195" s="1" t="s">
        <v>127</v>
      </c>
      <c r="U195" s="1" t="s">
        <v>127</v>
      </c>
      <c r="V195" s="1" t="s">
        <v>127</v>
      </c>
      <c r="W195" s="1" t="s">
        <v>127</v>
      </c>
      <c r="X195" s="1" t="s">
        <v>127</v>
      </c>
      <c r="Y195" s="1" t="s">
        <v>127</v>
      </c>
      <c r="Z195" s="1" t="s">
        <v>127</v>
      </c>
      <c r="AA195" s="1" t="s">
        <v>26</v>
      </c>
      <c r="AB195" s="1" t="s">
        <v>127</v>
      </c>
      <c r="AC195" s="1" t="s">
        <v>797</v>
      </c>
      <c r="AD195" s="1" t="s">
        <v>127</v>
      </c>
      <c r="AE195" s="1" t="s">
        <v>797</v>
      </c>
      <c r="AF195" s="1" t="s">
        <v>127</v>
      </c>
      <c r="AG195" s="1" t="s">
        <v>2863</v>
      </c>
      <c r="AH195" s="1" t="s">
        <v>131</v>
      </c>
      <c r="AI195" s="1" t="s">
        <v>127</v>
      </c>
      <c r="AJ195">
        <v>36</v>
      </c>
      <c r="AK195" s="1" t="s">
        <v>1469</v>
      </c>
      <c r="AL195" s="1" t="s">
        <v>133</v>
      </c>
      <c r="AM195">
        <v>0</v>
      </c>
      <c r="AN195">
        <v>7</v>
      </c>
      <c r="AO195" s="1" t="s">
        <v>37</v>
      </c>
      <c r="AP195" s="1" t="s">
        <v>127</v>
      </c>
      <c r="AQ195" s="1" t="s">
        <v>127</v>
      </c>
      <c r="AR195">
        <v>0</v>
      </c>
      <c r="AS195">
        <v>100</v>
      </c>
      <c r="AT195" s="1" t="s">
        <v>127</v>
      </c>
      <c r="AU195" s="1" t="s">
        <v>127</v>
      </c>
      <c r="AV195" s="1" t="s">
        <v>127</v>
      </c>
      <c r="AW195" s="1" t="s">
        <v>127</v>
      </c>
      <c r="AX195" s="1" t="s">
        <v>127</v>
      </c>
      <c r="AY195" s="1" t="s">
        <v>127</v>
      </c>
      <c r="AZ195" s="1" t="s">
        <v>127</v>
      </c>
      <c r="BA195" s="1" t="s">
        <v>127</v>
      </c>
      <c r="BB195" s="1" t="s">
        <v>50</v>
      </c>
      <c r="BC195" s="1" t="s">
        <v>127</v>
      </c>
      <c r="BD195" s="1" t="s">
        <v>127</v>
      </c>
      <c r="BE195" s="1" t="s">
        <v>127</v>
      </c>
      <c r="BF195" s="1" t="s">
        <v>127</v>
      </c>
      <c r="BG195" s="1" t="s">
        <v>127</v>
      </c>
      <c r="BH195" s="1" t="s">
        <v>127</v>
      </c>
      <c r="BI195" s="1" t="s">
        <v>127</v>
      </c>
      <c r="BJ195" s="1" t="s">
        <v>57</v>
      </c>
      <c r="BK195" s="1" t="s">
        <v>58</v>
      </c>
      <c r="BL195" s="1" t="s">
        <v>127</v>
      </c>
      <c r="BM195" s="1" t="s">
        <v>127</v>
      </c>
      <c r="BN195" s="1" t="s">
        <v>127</v>
      </c>
      <c r="BO195" s="1" t="s">
        <v>127</v>
      </c>
      <c r="BP195" s="1" t="s">
        <v>127</v>
      </c>
      <c r="BQ195" s="1" t="s">
        <v>64</v>
      </c>
      <c r="BR195" s="1" t="s">
        <v>127</v>
      </c>
      <c r="BS195" s="1" t="s">
        <v>66</v>
      </c>
      <c r="BT195" s="1" t="s">
        <v>127</v>
      </c>
      <c r="BU195" s="1" t="s">
        <v>127</v>
      </c>
      <c r="BV195" s="1" t="s">
        <v>127</v>
      </c>
      <c r="BW195" s="1" t="s">
        <v>69</v>
      </c>
      <c r="BX195" s="1" t="s">
        <v>127</v>
      </c>
      <c r="BY195" s="1" t="s">
        <v>71</v>
      </c>
      <c r="BZ195" s="1" t="s">
        <v>127</v>
      </c>
      <c r="CA195" s="1" t="s">
        <v>73</v>
      </c>
      <c r="CB195" s="1" t="s">
        <v>74</v>
      </c>
      <c r="CC195" s="1" t="s">
        <v>127</v>
      </c>
      <c r="CD195" s="1" t="s">
        <v>127</v>
      </c>
      <c r="CE195" s="1" t="s">
        <v>77</v>
      </c>
      <c r="CF195" s="1" t="s">
        <v>127</v>
      </c>
      <c r="CG195" s="1" t="s">
        <v>127</v>
      </c>
      <c r="CH195" s="1" t="s">
        <v>79</v>
      </c>
      <c r="CI195" s="1" t="s">
        <v>127</v>
      </c>
      <c r="CJ195" s="1" t="s">
        <v>127</v>
      </c>
      <c r="CK195" s="1" t="s">
        <v>82</v>
      </c>
      <c r="CL195" s="1" t="s">
        <v>83</v>
      </c>
      <c r="CM195" s="1" t="s">
        <v>127</v>
      </c>
      <c r="CN195" s="1" t="s">
        <v>127</v>
      </c>
      <c r="CO195" s="1" t="s">
        <v>2864</v>
      </c>
      <c r="CP195" s="1" t="s">
        <v>2865</v>
      </c>
      <c r="CQ195" s="1" t="s">
        <v>127</v>
      </c>
      <c r="CR195" s="1" t="s">
        <v>127</v>
      </c>
      <c r="CS195" s="1" t="s">
        <v>89</v>
      </c>
      <c r="CT195" s="1" t="s">
        <v>127</v>
      </c>
      <c r="CU195" s="1" t="s">
        <v>127</v>
      </c>
      <c r="CV195" s="1" t="s">
        <v>127</v>
      </c>
      <c r="CW195" s="1" t="s">
        <v>127</v>
      </c>
      <c r="CX195" s="1" t="s">
        <v>127</v>
      </c>
      <c r="CY195" s="1" t="s">
        <v>127</v>
      </c>
      <c r="CZ195" s="1" t="s">
        <v>127</v>
      </c>
      <c r="DA195" s="1" t="s">
        <v>127</v>
      </c>
      <c r="DB195" s="1" t="s">
        <v>127</v>
      </c>
      <c r="DC195" s="1" t="s">
        <v>98</v>
      </c>
      <c r="DD195" s="1" t="s">
        <v>99</v>
      </c>
      <c r="DE195" s="1" t="s">
        <v>100</v>
      </c>
      <c r="DF195" s="1" t="s">
        <v>101</v>
      </c>
      <c r="DG195" s="1" t="s">
        <v>102</v>
      </c>
      <c r="DH195" s="1" t="s">
        <v>103</v>
      </c>
      <c r="DI195" s="1" t="s">
        <v>104</v>
      </c>
      <c r="DJ195" s="1" t="s">
        <v>105</v>
      </c>
      <c r="DK195" s="1" t="s">
        <v>127</v>
      </c>
      <c r="DL195" s="1" t="s">
        <v>127</v>
      </c>
      <c r="DM195" s="1" t="s">
        <v>127</v>
      </c>
      <c r="DN195" s="1" t="s">
        <v>127</v>
      </c>
      <c r="DO195" s="1" t="s">
        <v>108</v>
      </c>
      <c r="DP195" s="1" t="s">
        <v>109</v>
      </c>
      <c r="DQ195" s="1" t="s">
        <v>110</v>
      </c>
      <c r="DR195" s="1" t="s">
        <v>111</v>
      </c>
      <c r="DS195" s="1" t="s">
        <v>112</v>
      </c>
      <c r="DT195" s="1" t="s">
        <v>127</v>
      </c>
      <c r="DU195" s="1" t="s">
        <v>127</v>
      </c>
      <c r="DV195" s="1" t="s">
        <v>2866</v>
      </c>
      <c r="DW195" s="1" t="s">
        <v>2867</v>
      </c>
      <c r="DX195" s="1" t="s">
        <v>127</v>
      </c>
      <c r="DY195" s="1" t="s">
        <v>127</v>
      </c>
      <c r="DZ195" s="1" t="s">
        <v>2868</v>
      </c>
      <c r="EA195" s="1" t="s">
        <v>2869</v>
      </c>
      <c r="EB195" s="1" t="s">
        <v>2821</v>
      </c>
    </row>
    <row r="196" spans="1:132" x14ac:dyDescent="0.2">
      <c r="A196" s="1" t="s">
        <v>2870</v>
      </c>
      <c r="B196" s="1" t="s">
        <v>2871</v>
      </c>
      <c r="C196" s="1" t="s">
        <v>2872</v>
      </c>
      <c r="D196" s="1" t="s">
        <v>2873</v>
      </c>
      <c r="E196" s="2"/>
      <c r="F196" s="2"/>
      <c r="G196" s="1" t="s">
        <v>125</v>
      </c>
      <c r="H196" s="1" t="s">
        <v>199</v>
      </c>
      <c r="I196" s="1" t="s">
        <v>127</v>
      </c>
      <c r="J196" s="1" t="s">
        <v>128</v>
      </c>
      <c r="K196">
        <v>2005</v>
      </c>
      <c r="L196" s="1" t="s">
        <v>2874</v>
      </c>
      <c r="M196" s="1" t="s">
        <v>12</v>
      </c>
      <c r="N196" s="1" t="s">
        <v>13</v>
      </c>
      <c r="O196" s="1" t="s">
        <v>127</v>
      </c>
      <c r="P196" s="1" t="s">
        <v>127</v>
      </c>
      <c r="Q196" s="1" t="s">
        <v>127</v>
      </c>
      <c r="R196" s="1" t="s">
        <v>17</v>
      </c>
      <c r="S196" s="1" t="s">
        <v>18</v>
      </c>
      <c r="T196" s="1" t="s">
        <v>19</v>
      </c>
      <c r="U196" s="1" t="s">
        <v>127</v>
      </c>
      <c r="V196" s="1" t="s">
        <v>127</v>
      </c>
      <c r="W196" s="1" t="s">
        <v>22</v>
      </c>
      <c r="X196" s="1" t="s">
        <v>23</v>
      </c>
      <c r="Y196" s="1" t="s">
        <v>24</v>
      </c>
      <c r="Z196" s="1" t="s">
        <v>127</v>
      </c>
      <c r="AA196" s="1" t="s">
        <v>26</v>
      </c>
      <c r="AB196" s="1" t="s">
        <v>127</v>
      </c>
      <c r="AC196" s="1" t="s">
        <v>354</v>
      </c>
      <c r="AD196" s="1" t="s">
        <v>127</v>
      </c>
      <c r="AE196" s="1" t="s">
        <v>354</v>
      </c>
      <c r="AF196" s="1" t="s">
        <v>127</v>
      </c>
      <c r="AG196" s="1" t="s">
        <v>2875</v>
      </c>
      <c r="AH196" s="1" t="s">
        <v>131</v>
      </c>
      <c r="AI196" s="1" t="s">
        <v>127</v>
      </c>
      <c r="AJ196">
        <v>60</v>
      </c>
      <c r="AK196" s="1" t="s">
        <v>1152</v>
      </c>
      <c r="AL196" s="1" t="s">
        <v>172</v>
      </c>
      <c r="AM196">
        <v>40</v>
      </c>
      <c r="AN196">
        <v>0</v>
      </c>
      <c r="AO196" s="1" t="s">
        <v>37</v>
      </c>
      <c r="AP196" s="1" t="s">
        <v>127</v>
      </c>
      <c r="AQ196" s="1" t="s">
        <v>127</v>
      </c>
      <c r="AR196"/>
      <c r="AS196">
        <v>0</v>
      </c>
      <c r="AT196" s="1" t="s">
        <v>127</v>
      </c>
      <c r="AU196" s="1" t="s">
        <v>127</v>
      </c>
      <c r="AV196" s="1" t="s">
        <v>44</v>
      </c>
      <c r="AW196" s="1" t="s">
        <v>127</v>
      </c>
      <c r="AX196" s="1" t="s">
        <v>46</v>
      </c>
      <c r="AY196" s="1" t="s">
        <v>127</v>
      </c>
      <c r="AZ196" s="1" t="s">
        <v>127</v>
      </c>
      <c r="BA196" s="1" t="s">
        <v>127</v>
      </c>
      <c r="BB196" s="1" t="s">
        <v>127</v>
      </c>
      <c r="BC196" s="1" t="s">
        <v>127</v>
      </c>
      <c r="BD196" s="1" t="s">
        <v>127</v>
      </c>
      <c r="BE196" s="1" t="s">
        <v>127</v>
      </c>
      <c r="BF196" s="1" t="s">
        <v>127</v>
      </c>
      <c r="BG196" s="1" t="s">
        <v>127</v>
      </c>
      <c r="BH196" s="1" t="s">
        <v>127</v>
      </c>
      <c r="BI196" s="1" t="s">
        <v>127</v>
      </c>
      <c r="BJ196" s="1" t="s">
        <v>57</v>
      </c>
      <c r="BK196" s="1" t="s">
        <v>58</v>
      </c>
      <c r="BL196" s="1" t="s">
        <v>127</v>
      </c>
      <c r="BM196" s="1" t="s">
        <v>127</v>
      </c>
      <c r="BN196" s="1" t="s">
        <v>127</v>
      </c>
      <c r="BO196" s="1" t="s">
        <v>127</v>
      </c>
      <c r="BP196" s="1" t="s">
        <v>127</v>
      </c>
      <c r="BQ196" s="1" t="s">
        <v>64</v>
      </c>
      <c r="BR196" s="1" t="s">
        <v>127</v>
      </c>
      <c r="BS196" s="1" t="s">
        <v>66</v>
      </c>
      <c r="BT196" s="1" t="s">
        <v>127</v>
      </c>
      <c r="BU196" s="1" t="s">
        <v>127</v>
      </c>
      <c r="BV196" s="1" t="s">
        <v>127</v>
      </c>
      <c r="BW196" s="1" t="s">
        <v>127</v>
      </c>
      <c r="BX196" s="1" t="s">
        <v>127</v>
      </c>
      <c r="BY196" s="1" t="s">
        <v>71</v>
      </c>
      <c r="BZ196" s="1" t="s">
        <v>72</v>
      </c>
      <c r="CA196" s="1" t="s">
        <v>73</v>
      </c>
      <c r="CB196" s="1" t="s">
        <v>74</v>
      </c>
      <c r="CC196" s="1" t="s">
        <v>75</v>
      </c>
      <c r="CD196" s="1" t="s">
        <v>127</v>
      </c>
      <c r="CE196" s="1" t="s">
        <v>127</v>
      </c>
      <c r="CF196" s="1" t="s">
        <v>127</v>
      </c>
      <c r="CG196" s="1" t="s">
        <v>78</v>
      </c>
      <c r="CH196" s="1" t="s">
        <v>79</v>
      </c>
      <c r="CI196" s="1" t="s">
        <v>127</v>
      </c>
      <c r="CJ196" s="1" t="s">
        <v>81</v>
      </c>
      <c r="CK196" s="1" t="s">
        <v>127</v>
      </c>
      <c r="CL196" s="1" t="s">
        <v>83</v>
      </c>
      <c r="CM196" s="1" t="s">
        <v>127</v>
      </c>
      <c r="CN196" s="1" t="s">
        <v>127</v>
      </c>
      <c r="CO196" s="1" t="s">
        <v>2876</v>
      </c>
      <c r="CP196" s="1" t="s">
        <v>2877</v>
      </c>
      <c r="CQ196" s="1" t="s">
        <v>87</v>
      </c>
      <c r="CR196" s="1" t="s">
        <v>88</v>
      </c>
      <c r="CS196" s="1" t="s">
        <v>127</v>
      </c>
      <c r="CT196" s="1" t="s">
        <v>127</v>
      </c>
      <c r="CU196" s="1" t="s">
        <v>127</v>
      </c>
      <c r="CV196" s="1" t="s">
        <v>127</v>
      </c>
      <c r="CW196" s="1" t="s">
        <v>127</v>
      </c>
      <c r="CX196" s="1" t="s">
        <v>127</v>
      </c>
      <c r="CY196" s="1" t="s">
        <v>95</v>
      </c>
      <c r="CZ196" s="1" t="s">
        <v>127</v>
      </c>
      <c r="DA196" s="1" t="s">
        <v>127</v>
      </c>
      <c r="DB196" s="1" t="s">
        <v>127</v>
      </c>
      <c r="DC196" s="1" t="s">
        <v>98</v>
      </c>
      <c r="DD196" s="1" t="s">
        <v>99</v>
      </c>
      <c r="DE196" s="1" t="s">
        <v>100</v>
      </c>
      <c r="DF196" s="1" t="s">
        <v>101</v>
      </c>
      <c r="DG196" s="1" t="s">
        <v>102</v>
      </c>
      <c r="DH196" s="1" t="s">
        <v>127</v>
      </c>
      <c r="DI196" s="1" t="s">
        <v>127</v>
      </c>
      <c r="DJ196" s="1" t="s">
        <v>105</v>
      </c>
      <c r="DK196" s="1" t="s">
        <v>127</v>
      </c>
      <c r="DL196" s="1" t="s">
        <v>106</v>
      </c>
      <c r="DM196" s="1" t="s">
        <v>107</v>
      </c>
      <c r="DN196" s="1" t="s">
        <v>88</v>
      </c>
      <c r="DO196" s="1" t="s">
        <v>108</v>
      </c>
      <c r="DP196" s="1" t="s">
        <v>109</v>
      </c>
      <c r="DQ196" s="1" t="s">
        <v>110</v>
      </c>
      <c r="DR196" s="1" t="s">
        <v>127</v>
      </c>
      <c r="DS196" s="1" t="s">
        <v>127</v>
      </c>
      <c r="DT196" s="1" t="s">
        <v>127</v>
      </c>
      <c r="DU196" s="1" t="s">
        <v>127</v>
      </c>
      <c r="DV196" s="1" t="s">
        <v>2878</v>
      </c>
      <c r="DW196" s="1" t="s">
        <v>127</v>
      </c>
      <c r="DX196" s="1" t="s">
        <v>2879</v>
      </c>
      <c r="DY196" s="1" t="s">
        <v>127</v>
      </c>
      <c r="DZ196" s="1" t="s">
        <v>2880</v>
      </c>
      <c r="EA196" s="1" t="s">
        <v>2881</v>
      </c>
      <c r="EB196" s="1" t="s">
        <v>2821</v>
      </c>
    </row>
    <row r="197" spans="1:132" x14ac:dyDescent="0.2">
      <c r="A197" s="1" t="s">
        <v>2882</v>
      </c>
      <c r="B197" s="1" t="s">
        <v>2883</v>
      </c>
      <c r="C197" s="1" t="s">
        <v>2884</v>
      </c>
      <c r="D197" s="1" t="s">
        <v>2885</v>
      </c>
      <c r="E197" s="2"/>
      <c r="F197" s="2"/>
      <c r="G197" s="1" t="s">
        <v>185</v>
      </c>
      <c r="H197" s="1" t="s">
        <v>186</v>
      </c>
      <c r="I197" s="1" t="s">
        <v>127</v>
      </c>
      <c r="J197" s="1" t="s">
        <v>187</v>
      </c>
      <c r="K197">
        <v>2015</v>
      </c>
      <c r="L197" s="1" t="s">
        <v>2886</v>
      </c>
      <c r="M197" s="1" t="s">
        <v>127</v>
      </c>
      <c r="N197" s="1" t="s">
        <v>127</v>
      </c>
      <c r="O197" s="1" t="s">
        <v>127</v>
      </c>
      <c r="P197" s="1" t="s">
        <v>127</v>
      </c>
      <c r="Q197" s="1" t="s">
        <v>127</v>
      </c>
      <c r="R197" s="1" t="s">
        <v>127</v>
      </c>
      <c r="S197" s="1" t="s">
        <v>18</v>
      </c>
      <c r="T197" s="1" t="s">
        <v>127</v>
      </c>
      <c r="U197" s="1" t="s">
        <v>127</v>
      </c>
      <c r="V197" s="1" t="s">
        <v>127</v>
      </c>
      <c r="W197" s="1" t="s">
        <v>22</v>
      </c>
      <c r="X197" s="1" t="s">
        <v>127</v>
      </c>
      <c r="Y197" s="1" t="s">
        <v>127</v>
      </c>
      <c r="Z197" s="1" t="s">
        <v>127</v>
      </c>
      <c r="AA197" s="1" t="s">
        <v>127</v>
      </c>
      <c r="AB197" s="1" t="s">
        <v>127</v>
      </c>
      <c r="AC197" s="1" t="s">
        <v>222</v>
      </c>
      <c r="AD197" s="1" t="s">
        <v>127</v>
      </c>
      <c r="AE197" s="1" t="s">
        <v>393</v>
      </c>
      <c r="AF197" s="1" t="s">
        <v>127</v>
      </c>
      <c r="AG197" s="1" t="s">
        <v>127</v>
      </c>
      <c r="AH197" s="1" t="s">
        <v>127</v>
      </c>
      <c r="AI197" s="1" t="s">
        <v>127</v>
      </c>
      <c r="AJ197"/>
      <c r="AK197" s="1" t="s">
        <v>127</v>
      </c>
      <c r="AL197" s="1" t="s">
        <v>127</v>
      </c>
      <c r="AM197">
        <v>0</v>
      </c>
      <c r="AN197">
        <v>6</v>
      </c>
      <c r="AO197" s="1" t="s">
        <v>127</v>
      </c>
      <c r="AP197" s="1" t="s">
        <v>127</v>
      </c>
      <c r="AQ197" s="1" t="s">
        <v>39</v>
      </c>
      <c r="AR197"/>
      <c r="AS197">
        <v>10</v>
      </c>
      <c r="AT197" s="1" t="s">
        <v>127</v>
      </c>
      <c r="AU197" s="1" t="s">
        <v>127</v>
      </c>
      <c r="AV197" s="1" t="s">
        <v>127</v>
      </c>
      <c r="AW197" s="1" t="s">
        <v>127</v>
      </c>
      <c r="AX197" s="1" t="s">
        <v>127</v>
      </c>
      <c r="AY197" s="1" t="s">
        <v>127</v>
      </c>
      <c r="AZ197" s="1" t="s">
        <v>127</v>
      </c>
      <c r="BA197" s="1" t="s">
        <v>127</v>
      </c>
      <c r="BB197" s="1" t="s">
        <v>127</v>
      </c>
      <c r="BC197" s="1" t="s">
        <v>127</v>
      </c>
      <c r="BD197" s="1" t="s">
        <v>127</v>
      </c>
      <c r="BE197" s="1" t="s">
        <v>127</v>
      </c>
      <c r="BF197" s="1" t="s">
        <v>54</v>
      </c>
      <c r="BG197" s="1" t="s">
        <v>127</v>
      </c>
      <c r="BH197" s="1" t="s">
        <v>127</v>
      </c>
      <c r="BI197" s="1" t="s">
        <v>127</v>
      </c>
      <c r="BJ197" s="1" t="s">
        <v>57</v>
      </c>
      <c r="BK197" s="1" t="s">
        <v>58</v>
      </c>
      <c r="BL197" s="1" t="s">
        <v>127</v>
      </c>
      <c r="BM197" s="1" t="s">
        <v>127</v>
      </c>
      <c r="BN197" s="1" t="s">
        <v>127</v>
      </c>
      <c r="BO197" s="1" t="s">
        <v>127</v>
      </c>
      <c r="BP197" s="1" t="s">
        <v>127</v>
      </c>
      <c r="BQ197" s="1" t="s">
        <v>64</v>
      </c>
      <c r="BR197" s="1" t="s">
        <v>127</v>
      </c>
      <c r="BS197" s="1" t="s">
        <v>127</v>
      </c>
      <c r="BT197" s="1" t="s">
        <v>67</v>
      </c>
      <c r="BU197" s="1" t="s">
        <v>127</v>
      </c>
      <c r="BV197" s="1" t="s">
        <v>127</v>
      </c>
      <c r="BW197" s="1" t="s">
        <v>127</v>
      </c>
      <c r="BX197" s="1" t="s">
        <v>127</v>
      </c>
      <c r="BY197" s="1" t="s">
        <v>71</v>
      </c>
      <c r="BZ197" s="1" t="s">
        <v>127</v>
      </c>
      <c r="CA197" s="1" t="s">
        <v>73</v>
      </c>
      <c r="CB197" s="1" t="s">
        <v>74</v>
      </c>
      <c r="CC197" s="1" t="s">
        <v>127</v>
      </c>
      <c r="CD197" s="1" t="s">
        <v>127</v>
      </c>
      <c r="CE197" s="1" t="s">
        <v>127</v>
      </c>
      <c r="CF197" s="1" t="s">
        <v>127</v>
      </c>
      <c r="CG197" s="1" t="s">
        <v>78</v>
      </c>
      <c r="CH197" s="1" t="s">
        <v>79</v>
      </c>
      <c r="CI197" s="1" t="s">
        <v>127</v>
      </c>
      <c r="CJ197" s="1" t="s">
        <v>81</v>
      </c>
      <c r="CK197" s="1" t="s">
        <v>82</v>
      </c>
      <c r="CL197" s="1" t="s">
        <v>83</v>
      </c>
      <c r="CM197" s="1" t="s">
        <v>127</v>
      </c>
      <c r="CN197" s="1" t="s">
        <v>127</v>
      </c>
      <c r="CO197" s="1" t="s">
        <v>2887</v>
      </c>
      <c r="CP197" s="1" t="s">
        <v>2888</v>
      </c>
      <c r="CQ197" s="1" t="s">
        <v>127</v>
      </c>
      <c r="CR197" s="1" t="s">
        <v>127</v>
      </c>
      <c r="CS197" s="1" t="s">
        <v>127</v>
      </c>
      <c r="CT197" s="1" t="s">
        <v>127</v>
      </c>
      <c r="CU197" s="1" t="s">
        <v>127</v>
      </c>
      <c r="CV197" s="1" t="s">
        <v>127</v>
      </c>
      <c r="CW197" s="1" t="s">
        <v>93</v>
      </c>
      <c r="CX197" s="1" t="s">
        <v>127</v>
      </c>
      <c r="CY197" s="1" t="s">
        <v>127</v>
      </c>
      <c r="CZ197" s="1" t="s">
        <v>127</v>
      </c>
      <c r="DA197" s="1" t="s">
        <v>127</v>
      </c>
      <c r="DB197" s="1" t="s">
        <v>127</v>
      </c>
      <c r="DC197" s="1" t="s">
        <v>127</v>
      </c>
      <c r="DD197" s="1" t="s">
        <v>99</v>
      </c>
      <c r="DE197" s="1" t="s">
        <v>127</v>
      </c>
      <c r="DF197" s="1" t="s">
        <v>101</v>
      </c>
      <c r="DG197" s="1" t="s">
        <v>102</v>
      </c>
      <c r="DH197" s="1" t="s">
        <v>103</v>
      </c>
      <c r="DI197" s="1" t="s">
        <v>104</v>
      </c>
      <c r="DJ197" s="1" t="s">
        <v>127</v>
      </c>
      <c r="DK197" s="1" t="s">
        <v>127</v>
      </c>
      <c r="DL197" s="1" t="s">
        <v>127</v>
      </c>
      <c r="DM197" s="1" t="s">
        <v>107</v>
      </c>
      <c r="DN197" s="1" t="s">
        <v>88</v>
      </c>
      <c r="DO197" s="1" t="s">
        <v>127</v>
      </c>
      <c r="DP197" s="1" t="s">
        <v>109</v>
      </c>
      <c r="DQ197" s="1" t="s">
        <v>110</v>
      </c>
      <c r="DR197" s="1" t="s">
        <v>111</v>
      </c>
      <c r="DS197" s="1" t="s">
        <v>112</v>
      </c>
      <c r="DT197" s="1" t="s">
        <v>127</v>
      </c>
      <c r="DU197" s="1" t="s">
        <v>127</v>
      </c>
      <c r="DV197" s="1" t="s">
        <v>2889</v>
      </c>
      <c r="DW197" s="1" t="s">
        <v>2890</v>
      </c>
      <c r="DX197" s="1" t="s">
        <v>2891</v>
      </c>
      <c r="DY197" s="1" t="s">
        <v>127</v>
      </c>
      <c r="DZ197" s="1" t="s">
        <v>2892</v>
      </c>
      <c r="EA197" s="1" t="s">
        <v>2893</v>
      </c>
      <c r="EB197" s="1" t="s">
        <v>2821</v>
      </c>
    </row>
  </sheetData>
  <pageMargins left="0.78749999999999998" right="0.78749999999999998" top="1.05277777777778" bottom="1.05277777777778" header="0.78749999999999998" footer="0.78749999999999998"/>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RoOGoD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Lukeba</dc:creator>
  <cp:lastModifiedBy>Lucas Ota</cp:lastModifiedBy>
  <dcterms:modified xsi:type="dcterms:W3CDTF">2019-08-27T15:52:21Z</dcterms:modified>
</cp:coreProperties>
</file>